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 firstSheet="1" activeTab="1"/>
  </bookViews>
  <sheets>
    <sheet name="Innehåll" sheetId="3" r:id="rId1"/>
    <sheet name="1. Bortfallsanalys" sheetId="9" r:id="rId2"/>
    <sheet name="2. Bakgrundsvariabler" sheetId="1" r:id="rId3"/>
    <sheet name="3. Covid-19" sheetId="5" r:id="rId4"/>
    <sheet name="4. Långvariga symtom" sheetId="2" r:id="rId5"/>
    <sheet name="5. Personcentrering" sheetId="6" r:id="rId6"/>
    <sheet name="6. Bemötande" sheetId="7" r:id="rId7"/>
    <sheet name="7. Vårdkonsumtion" sheetId="12" r:id="rId8"/>
    <sheet name="8. Korstabeller" sheetId="11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<sst xmlns="http://schemas.openxmlformats.org/spreadsheetml/2006/main" count="609" uniqueCount="217">
  <si>
    <t>Oviktade resultat</t>
  </si>
  <si>
    <t>Kvinna</t>
  </si>
  <si>
    <t>Man</t>
  </si>
  <si>
    <t>Total</t>
  </si>
  <si>
    <t>Gymnasium</t>
  </si>
  <si>
    <t>Högskola</t>
  </si>
  <si>
    <t>18-29 år</t>
  </si>
  <si>
    <t>30-39 år</t>
  </si>
  <si>
    <t>40-49 år</t>
  </si>
  <si>
    <t>50-59 år</t>
  </si>
  <si>
    <t>60-69 år</t>
  </si>
  <si>
    <t>70+ år</t>
  </si>
  <si>
    <t>Grundskola eller lägre</t>
  </si>
  <si>
    <t>Antal</t>
  </si>
  <si>
    <t>Andel</t>
  </si>
  <si>
    <t>Norra Sjukhusregionen</t>
  </si>
  <si>
    <t>Sjukhusregion Mellansverige</t>
  </si>
  <si>
    <t>Stockholms Sjukhusregion</t>
  </si>
  <si>
    <t>Västra Sjukhusregionen</t>
  </si>
  <si>
    <t>Sydöstra Sjukhusregionen</t>
  </si>
  <si>
    <t>Södra Sjukhusregionen</t>
  </si>
  <si>
    <t>Kön</t>
  </si>
  <si>
    <t>Ålder</t>
  </si>
  <si>
    <t>Viktade resultat</t>
  </si>
  <si>
    <t>Utbildning</t>
  </si>
  <si>
    <t>Sjukhusregion</t>
  </si>
  <si>
    <t xml:space="preserve">Vilka av följande långvariga besvär har du eller har du haft efter din covid-19-infektion? </t>
  </si>
  <si>
    <t>Inga besvär</t>
  </si>
  <si>
    <t>Milda besvär</t>
  </si>
  <si>
    <t>Svåra besvär</t>
  </si>
  <si>
    <t>Annat</t>
  </si>
  <si>
    <t>Neurologiska symtom, till exempel domningar</t>
  </si>
  <si>
    <t>Feber eller feberkänsla</t>
  </si>
  <si>
    <t>Mag- och tarmproblem</t>
  </si>
  <si>
    <t>Smärta, till exempel bröstsmärta eller muskel- och ledvärk</t>
  </si>
  <si>
    <t>Hög vilopuls eller hjärtklappning (takykardi)</t>
  </si>
  <si>
    <t>Psykisk ohälsa, till exempel depression, ångest eller nedstämdhet</t>
  </si>
  <si>
    <t>Muskelsvaghet</t>
  </si>
  <si>
    <t>Sömnstörningar</t>
  </si>
  <si>
    <t>Kognitiv nedsättning, till exempel minnes- och koncentrationssvårigheter</t>
  </si>
  <si>
    <t>Huvudvärk</t>
  </si>
  <si>
    <t>Andfåddhet eller andningssvårigheter (dyspné)</t>
  </si>
  <si>
    <t>Förändrat lukt- och smaksinne</t>
  </si>
  <si>
    <t>Extrem trötthet (fysisk och mental)</t>
  </si>
  <si>
    <t>Oviktad</t>
  </si>
  <si>
    <t>Viktad</t>
  </si>
  <si>
    <t>Vårdbehovsenkäten</t>
  </si>
  <si>
    <t>SCB</t>
  </si>
  <si>
    <t xml:space="preserve">Fördelning i befolkningen </t>
  </si>
  <si>
    <t>18-29</t>
  </si>
  <si>
    <t>30-39</t>
  </si>
  <si>
    <t>40-49</t>
  </si>
  <si>
    <t>50-59</t>
  </si>
  <si>
    <t>60-69</t>
  </si>
  <si>
    <t>70+</t>
  </si>
  <si>
    <t>Utbildningsnivå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</si>
  <si>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</si>
  <si>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</si>
  <si>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</si>
  <si>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</si>
  <si>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</si>
  <si>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</si>
  <si>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</si>
  <si>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</si>
  <si>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</si>
  <si>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</si>
  <si>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</si>
  <si>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</si>
  <si>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</si>
  <si>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</si>
  <si>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</si>
  <si>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</si>
  <si>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</si>
  <si>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</si>
  <si>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</si>
  <si>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</si>
  <si>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</si>
  <si>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</si>
  <si>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&lt; 3 månader</t>
  </si>
  <si>
    <t>3 - 6 månader</t>
  </si>
  <si>
    <t>&gt; 6 månader</t>
  </si>
  <si>
    <r>
      <t xml:space="preserve">Hur länge hade du besvär efter att du insjuknade i covid-19? </t>
    </r>
    <r>
      <rPr>
        <i/>
        <sz val="11"/>
        <color theme="1"/>
        <rFont val="Calibri"/>
        <family val="2"/>
        <scheme val="minor"/>
      </rPr>
      <t>Om du fortfarande har besvär, ange hur länge de har pågått.</t>
    </r>
  </si>
  <si>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: Det var möjligt att ange flera symtom samtidigt. </t>
    </r>
    <r>
      <rPr>
        <b/>
        <sz val="11"/>
        <color theme="1"/>
        <rFont val="Calibri"/>
        <family val="2"/>
        <scheme val="minor"/>
      </rPr>
      <t>Antal svar</t>
    </r>
    <r>
      <rPr>
        <sz val="11"/>
        <color theme="1"/>
        <rFont val="Calibri"/>
        <family val="2"/>
        <scheme val="minor"/>
      </rPr>
      <t>: 437 (oviktad), 571 (viktad).</t>
    </r>
  </si>
  <si>
    <t>Februari - juni 2020</t>
  </si>
  <si>
    <t>Juli - december 2020</t>
  </si>
  <si>
    <t>Januari - juni 2021</t>
  </si>
  <si>
    <t>Juli - december 2021</t>
  </si>
  <si>
    <t>Lindriga besvär</t>
  </si>
  <si>
    <t>Måttliga besvär</t>
  </si>
  <si>
    <t>Ja, fastställt genom testning</t>
  </si>
  <si>
    <t>Har du haft covid-19?</t>
  </si>
  <si>
    <t>Ja, bedömt av hälso- och sjukvårdspersonal, men inte fastställt genom testning</t>
  </si>
  <si>
    <t>Ja, jag misstänker det, men inte bedömt av hälso- och sjukvårdspersonal eller fastställt genom testning</t>
  </si>
  <si>
    <t xml:space="preserve">Antal </t>
  </si>
  <si>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: Endast personer med långvariga symtom efter covid-19. Detta förutsätter att personerna har svarat angett något av alternativen för "ja" på frågan om de haft covid-19. </t>
    </r>
  </si>
  <si>
    <r>
      <rPr>
        <b/>
        <sz val="11"/>
        <color theme="1"/>
        <rFont val="Calibri"/>
        <family val="2"/>
        <scheme val="minor"/>
      </rPr>
      <t>När insjuknade du i covid-19?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Om du varit sjuk flera gånger avser vi det första tillfället.</t>
    </r>
  </si>
  <si>
    <r>
      <rPr>
        <b/>
        <sz val="11"/>
        <color theme="1"/>
        <rFont val="Calibri"/>
        <family val="2"/>
        <scheme val="minor"/>
      </rPr>
      <t>Hur upplevde du dina sjukdomsbesvär kopplat till covid-19?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Om du varit sjuk flera gånger avser vi det första tillfället.</t>
    </r>
  </si>
  <si>
    <t>Har du sökt vård för de långvariga besvären efter covid-19?</t>
  </si>
  <si>
    <t>Ja</t>
  </si>
  <si>
    <t>Nej</t>
  </si>
  <si>
    <t>Allmänt hälsotillstånd</t>
  </si>
  <si>
    <t>Mycket dåligt</t>
  </si>
  <si>
    <t>Dåligt</t>
  </si>
  <si>
    <t>Någorlunda</t>
  </si>
  <si>
    <t>Bra</t>
  </si>
  <si>
    <t>Mycket bra</t>
  </si>
  <si>
    <t>Betydligt sämre</t>
  </si>
  <si>
    <t>Något sämre</t>
  </si>
  <si>
    <t>Oförändrad</t>
  </si>
  <si>
    <t>Något bättre</t>
  </si>
  <si>
    <t>Betydligt bättre</t>
  </si>
  <si>
    <t>Hälsotillstånd i dag i jämförelse med innan pandemin</t>
  </si>
  <si>
    <t>Har de långvariga besvären blivit bedömda som postcovid eller långtidscovid av hälso- och sjukvårdspersonal?</t>
  </si>
  <si>
    <r>
      <rPr>
        <b/>
        <sz val="11"/>
        <color theme="1"/>
        <rFont val="Calibri"/>
        <family val="2"/>
        <scheme val="minor"/>
      </rPr>
      <t>Not:</t>
    </r>
    <r>
      <rPr>
        <sz val="11"/>
        <color theme="1"/>
        <rFont val="Calibri"/>
        <family val="2"/>
        <scheme val="minor"/>
      </rPr>
      <t xml:space="preserve"> Endast personer som sökt vård för långvariga symtom efter covid-19. </t>
    </r>
  </si>
  <si>
    <t>Inte alls</t>
  </si>
  <si>
    <t>Till viss del</t>
  </si>
  <si>
    <t>Till stor del</t>
  </si>
  <si>
    <t>Helt och hållet</t>
  </si>
  <si>
    <t>Som helhet, tycker du att du har fått den vård du behövt för de långvariga besvären efter covid-19?</t>
  </si>
  <si>
    <t>Blev du bemött med respekt och på ett hänsynsfullt sätt?</t>
  </si>
  <si>
    <t>Upplevde du att vården var anpassad till dina behov och önskemål?</t>
  </si>
  <si>
    <t>Upplevde du att vårdpersonalen hade tillräcklig kunskap om postcovid?</t>
  </si>
  <si>
    <t>Har du varit med om något av följande när du sökt vård för långvariga besvär efter covid-19?</t>
  </si>
  <si>
    <t>Att vårdpersonalen inte tog dina besvär på allvar?</t>
  </si>
  <si>
    <t>Att du fått vänta orimligt länge på vård eller behandling?</t>
  </si>
  <si>
    <t>Att du fått rådet att avvakta trots att du själv upplevde ett behov av vård?</t>
  </si>
  <si>
    <t>Att du inte fått remiss till annan vård fast du själv upplevde ett behov av det?</t>
  </si>
  <si>
    <t>Att du blivit nekad vård helt och hållet?</t>
  </si>
  <si>
    <t>Har pandemin gjort att du själv valt att göra något av följande vid något tillfälle?</t>
  </si>
  <si>
    <t>Ja, en gång</t>
  </si>
  <si>
    <t>Ja, flera gånger</t>
  </si>
  <si>
    <t>Själv utövat egenvård i stället för vårdbesök?</t>
  </si>
  <si>
    <t>Väntat längre än du normalt skulle göra innan du sökte vård?</t>
  </si>
  <si>
    <t>Själv avstått från att söka vård?</t>
  </si>
  <si>
    <t>Själv avbokat ett inplanerat vårdbesök?</t>
  </si>
  <si>
    <t>Har följande påverkat ditt val att avboka, avstå från eller vänta med att söka vård under pandemin?</t>
  </si>
  <si>
    <t>Rädsla att smittas av covid-19 under vårdbesöket?</t>
  </si>
  <si>
    <t>Inte påverkat</t>
  </si>
  <si>
    <t>Påverkat lite</t>
  </si>
  <si>
    <t>Påverkat mycket</t>
  </si>
  <si>
    <t>Rädsla att smittas av covid-19 på resan till och från vårdbesöket?</t>
  </si>
  <si>
    <t>Rädsla att smitta andra om du hade symptom på covid-19?</t>
  </si>
  <si>
    <t>Ovilja att belasta vården under pandemin?</t>
  </si>
  <si>
    <t>Har du under pandemin varit med om något av följande?</t>
  </si>
  <si>
    <t>Att hälso- och sjukvården avbokat ett inplanerat vårdbesök eller åtgärd?</t>
  </si>
  <si>
    <t>Att hälso- och sjukvården senarelagt ett inplanerat vårdbesök eller åtgärd?</t>
  </si>
  <si>
    <t>Att hälso- och sjukvården nekat dig att få ett vårdbesök när du sökt vård?</t>
  </si>
  <si>
    <t>Ja, pga. pandemin</t>
  </si>
  <si>
    <t>Ja, men inte pga. pandemin</t>
  </si>
  <si>
    <t>Ja, men kan inte avgöra om det hände pga. pandemin</t>
  </si>
  <si>
    <t>Övriga personer</t>
  </si>
  <si>
    <t>Personer som haft covid-19, utan långvariga symtom</t>
  </si>
  <si>
    <t>Personer med långvariga symtom efter covid-19</t>
  </si>
  <si>
    <t>Att hälso- och sjukvården avbokat ett inplanerat vårdbesök eller åtgärd?*</t>
  </si>
  <si>
    <t>Att hälso- och sjukvården senarelagt ett inplanerat vårdbesök eller åtgärd?*</t>
  </si>
  <si>
    <t>Att hälso- och sjukvården nekat dig att få ett vårdbesök när du sökt vård?*</t>
  </si>
  <si>
    <t xml:space="preserve">* Signifikant skillnad mellan grupperna på 95-procentsnivån. </t>
  </si>
  <si>
    <t>Ja, men inte på grund av pandemin</t>
  </si>
  <si>
    <t>Ja, på grund av pandemin</t>
  </si>
  <si>
    <t>Ja, men kan inte avgöra om det hände på grund av pandemin</t>
  </si>
  <si>
    <t>Som helhet, tycker du att du har fått den vård du behövt för de långvariga besvären efter covid-19?*</t>
  </si>
  <si>
    <t>Upplevde du att vårdpersonalen hade tillräcklig kunskap om postcovid?*</t>
  </si>
  <si>
    <t>Blev du bemött med respekt och på ett hänsynsfullt sätt?*</t>
  </si>
  <si>
    <t>Själv avbokat ett inplanerat vårdbesök?*</t>
  </si>
  <si>
    <t>Själv avstått från att söka vård?*</t>
  </si>
  <si>
    <t>Väntat längre än du normalt skulle göra innan du sökte vård?*</t>
  </si>
  <si>
    <t>Själv utövat egenvård i stället för vårdbesök?*</t>
  </si>
  <si>
    <t>Rädsla att smittas av covid-19 under vårdbesöket?*</t>
  </si>
  <si>
    <t>Rädsla att smittas av covid-19 på resan till och från vårdbesöket?*</t>
  </si>
  <si>
    <t>Rädsla att smitta andra om du hade symptom på covid-19?*</t>
  </si>
  <si>
    <t>INNEHÅLL</t>
  </si>
  <si>
    <t>1. Bortfallsanalys</t>
  </si>
  <si>
    <r>
      <t xml:space="preserve">Tabell 1. </t>
    </r>
    <r>
      <rPr>
        <sz val="11"/>
        <color theme="1"/>
        <rFont val="Calibri"/>
        <family val="2"/>
        <scheme val="minor"/>
      </rPr>
      <t>Jämförelse i fördelning i bakgrundsfaktorer, oviktad, viktad och i befolkningen.</t>
    </r>
  </si>
  <si>
    <t>2. Bakgrundsvariabler</t>
  </si>
  <si>
    <r>
      <rPr>
        <b/>
        <sz val="11"/>
        <color theme="1"/>
        <rFont val="Calibri"/>
        <family val="2"/>
        <scheme val="minor"/>
      </rPr>
      <t>Tabell 1.</t>
    </r>
    <r>
      <rPr>
        <sz val="11"/>
        <color theme="1"/>
        <rFont val="Calibri"/>
        <family val="2"/>
        <scheme val="minor"/>
      </rPr>
      <t xml:space="preserve"> Jämförelse i fördelning i bakgrundsfaktorer, oviktad, viktad och i befolkningen.</t>
    </r>
  </si>
  <si>
    <r>
      <rPr>
        <b/>
        <sz val="11"/>
        <color theme="1"/>
        <rFont val="Calibri"/>
        <family val="2"/>
        <scheme val="minor"/>
      </rPr>
      <t xml:space="preserve">Tabell 2. </t>
    </r>
    <r>
      <rPr>
        <sz val="11"/>
        <color theme="1"/>
        <rFont val="Calibri"/>
        <family val="2"/>
        <scheme val="minor"/>
      </rPr>
      <t xml:space="preserve">Antal och andel svarande fördelat på olika bakgrundsfaktorer. </t>
    </r>
  </si>
  <si>
    <t>3. Covid-19</t>
  </si>
  <si>
    <t>4. Långvariga symtom</t>
  </si>
  <si>
    <r>
      <t xml:space="preserve">Tabell 6. </t>
    </r>
    <r>
      <rPr>
        <sz val="11"/>
        <color theme="1"/>
        <rFont val="Calibri"/>
        <family val="2"/>
        <scheme val="minor"/>
      </rPr>
      <t>Antal och andel specifika långvariga symtom efter covid-19.</t>
    </r>
  </si>
  <si>
    <t>5. Personcentrering</t>
  </si>
  <si>
    <t>TABELL</t>
  </si>
  <si>
    <t>6. Bemötande</t>
  </si>
  <si>
    <t>7. Vårdkonsumtion</t>
  </si>
  <si>
    <t>8. Korstabeller</t>
  </si>
  <si>
    <t>De långvariga symtomens varaktighet</t>
  </si>
  <si>
    <r>
      <rPr>
        <b/>
        <sz val="11"/>
        <color theme="1"/>
        <rFont val="Calibri"/>
        <family val="2"/>
        <scheme val="minor"/>
      </rPr>
      <t>Not:</t>
    </r>
    <r>
      <rPr>
        <sz val="11"/>
        <color theme="1"/>
        <rFont val="Calibri"/>
        <family val="2"/>
        <scheme val="minor"/>
      </rPr>
      <t xml:space="preserve"> Vid beräkningar av utbildningnivå i befolkningen har vi exkluderat de grupper där det saknas uppgift om utbildningsnivå. Befolkningsstatistiken avser personer som är 18 år och äldre i hela riket. Siffrorna avser samtliga respondenter som svarat på enkäten. Samtliga respondenter som deltagit i enkätundersökningen är inkluderade i denna analys. </t>
    </r>
  </si>
  <si>
    <t>INKLUDERADE RESPONDENTER</t>
  </si>
  <si>
    <t>Samtliga personer som deltagit i undersökningen</t>
  </si>
  <si>
    <r>
      <rPr>
        <b/>
        <sz val="11"/>
        <color theme="1"/>
        <rFont val="Calibri"/>
        <family val="2"/>
        <scheme val="minor"/>
      </rPr>
      <t>Tabell 3a.</t>
    </r>
    <r>
      <rPr>
        <sz val="11"/>
        <color theme="1"/>
        <rFont val="Calibri"/>
        <family val="2"/>
        <scheme val="minor"/>
      </rPr>
      <t xml:space="preserve"> Antal och andel svarande med långvariga symtom efter covid-19 och om de blivit testade för covid-19, fått sina besvär bedömda som covid-19 av sjukvårdspersonal eller själva misstänker att de haft covid-19.</t>
    </r>
  </si>
  <si>
    <r>
      <rPr>
        <b/>
        <sz val="11"/>
        <color theme="1"/>
        <rFont val="Calibri"/>
        <family val="2"/>
        <scheme val="minor"/>
      </rPr>
      <t>Tabell 3b.</t>
    </r>
    <r>
      <rPr>
        <sz val="11"/>
        <color theme="1"/>
        <rFont val="Calibri"/>
        <family val="2"/>
        <scheme val="minor"/>
      </rPr>
      <t xml:space="preserve"> Antal och andel svarande med långvariga symtom efter covid-19 och när de insjuknade i covid-19. </t>
    </r>
  </si>
  <si>
    <r>
      <rPr>
        <b/>
        <sz val="11"/>
        <color theme="1"/>
        <rFont val="Calibri"/>
        <family val="2"/>
        <scheme val="minor"/>
      </rPr>
      <t xml:space="preserve">Tabell 3c. </t>
    </r>
    <r>
      <rPr>
        <sz val="11"/>
        <color theme="1"/>
        <rFont val="Calibri"/>
        <family val="2"/>
        <scheme val="minor"/>
      </rPr>
      <t>Antal och andel svarande med långvariga symtom efter covid-19 och hur de upplevde sina sjukdomsbesvär kopplat till covid-19.</t>
    </r>
  </si>
  <si>
    <r>
      <t xml:space="preserve">Tabell 4a. </t>
    </r>
    <r>
      <rPr>
        <sz val="11"/>
        <color theme="1"/>
        <rFont val="Calibri"/>
        <family val="2"/>
        <scheme val="minor"/>
      </rPr>
      <t>Antal och andel specifika långvariga symtom efter covid-19.</t>
    </r>
  </si>
  <si>
    <r>
      <rPr>
        <b/>
        <sz val="11"/>
        <color theme="1"/>
        <rFont val="Calibri"/>
        <family val="2"/>
        <scheme val="minor"/>
      </rPr>
      <t>Tabell 4b.</t>
    </r>
    <r>
      <rPr>
        <sz val="11"/>
        <color theme="1"/>
        <rFont val="Calibri"/>
        <family val="2"/>
        <scheme val="minor"/>
      </rPr>
      <t xml:space="preserve"> De långvariga symtomens varaktighet.</t>
    </r>
  </si>
  <si>
    <r>
      <rPr>
        <b/>
        <sz val="11"/>
        <color theme="1"/>
        <rFont val="Calibri"/>
        <family val="2"/>
        <scheme val="minor"/>
      </rPr>
      <t>Tabell 4c.</t>
    </r>
    <r>
      <rPr>
        <sz val="11"/>
        <color theme="1"/>
        <rFont val="Calibri"/>
        <family val="2"/>
        <scheme val="minor"/>
      </rPr>
      <t xml:space="preserve"> Antal och andel som sökt vård för sina långvariga symtom efter covid-19. </t>
    </r>
  </si>
  <si>
    <r>
      <rPr>
        <b/>
        <sz val="11"/>
        <color theme="1"/>
        <rFont val="Calibri"/>
        <family val="2"/>
        <scheme val="minor"/>
      </rPr>
      <t>Tabell 4d.</t>
    </r>
    <r>
      <rPr>
        <sz val="11"/>
        <color theme="1"/>
        <rFont val="Calibri"/>
        <family val="2"/>
        <scheme val="minor"/>
      </rPr>
      <t xml:space="preserve"> Antal och andel som fått sina långvariga symtom bedömda som postcovid. </t>
    </r>
  </si>
  <si>
    <r>
      <rPr>
        <b/>
        <sz val="11"/>
        <color theme="1"/>
        <rFont val="Calibri"/>
        <family val="2"/>
        <scheme val="minor"/>
      </rPr>
      <t>Tabell 5a.</t>
    </r>
    <r>
      <rPr>
        <sz val="11"/>
        <color theme="1"/>
        <rFont val="Calibri"/>
        <family val="2"/>
        <scheme val="minor"/>
      </rPr>
      <t xml:space="preserve"> Upplevelsen av att få den vård man behövt, antal och andel svarande med långvariga symtom efter covid-19.</t>
    </r>
  </si>
  <si>
    <r>
      <rPr>
        <b/>
        <sz val="11"/>
        <color theme="1"/>
        <rFont val="Calibri"/>
        <family val="2"/>
        <scheme val="minor"/>
      </rPr>
      <t>Tabell 5b.</t>
    </r>
    <r>
      <rPr>
        <sz val="11"/>
        <color theme="1"/>
        <rFont val="Calibri"/>
        <family val="2"/>
        <scheme val="minor"/>
      </rPr>
      <t xml:space="preserve"> Upplevelsen att bli bemött med respekt och på ett hänsynsfullt sätt, antal och andel svarande med långvariga symtom efter covid-19. </t>
    </r>
  </si>
  <si>
    <r>
      <rPr>
        <b/>
        <sz val="11"/>
        <color theme="1"/>
        <rFont val="Calibri"/>
        <family val="2"/>
        <scheme val="minor"/>
      </rPr>
      <t>Tabell 5c.</t>
    </r>
    <r>
      <rPr>
        <sz val="11"/>
        <color theme="1"/>
        <rFont val="Calibri"/>
        <family val="2"/>
        <scheme val="minor"/>
      </rPr>
      <t xml:space="preserve"> Upplevelsen av att vården var anpassad till ens behov och önskemål, antal och andel svarande med långvariga symtom efter covid-19. </t>
    </r>
  </si>
  <si>
    <r>
      <rPr>
        <b/>
        <sz val="11"/>
        <color theme="1"/>
        <rFont val="Calibri"/>
        <family val="2"/>
        <scheme val="minor"/>
      </rPr>
      <t>Tabell 5d.</t>
    </r>
    <r>
      <rPr>
        <sz val="11"/>
        <color theme="1"/>
        <rFont val="Calibri"/>
        <family val="2"/>
        <scheme val="minor"/>
      </rPr>
      <t xml:space="preserve"> Upplevelsen av att vårdpersonalen hade tillräckligt med kunskap om postcovid, antal och andel svarande med långvariga symtom efter covid-19. </t>
    </r>
  </si>
  <si>
    <r>
      <rPr>
        <b/>
        <sz val="11"/>
        <color theme="1"/>
        <rFont val="Calibri"/>
        <family val="2"/>
        <scheme val="minor"/>
      </rPr>
      <t>Tabell 6.</t>
    </r>
    <r>
      <rPr>
        <sz val="11"/>
        <color theme="1"/>
        <rFont val="Calibri"/>
        <family val="2"/>
        <scheme val="minor"/>
      </rPr>
      <t xml:space="preserve"> Upplevelser av vårdens bemötande i vård av långvariga symtom efter covid-19, antal och andel svarande med långvariga symtom efter covid-19.</t>
    </r>
  </si>
  <si>
    <r>
      <t xml:space="preserve">Tabell 7a. </t>
    </r>
    <r>
      <rPr>
        <sz val="11"/>
        <color theme="1"/>
        <rFont val="Calibri"/>
        <family val="2"/>
        <scheme val="minor"/>
      </rPr>
      <t>Vårdsökarmönster bland personer med långvariga symtom efter covid-19 under pandemin.</t>
    </r>
  </si>
  <si>
    <r>
      <rPr>
        <b/>
        <sz val="11"/>
        <color theme="1"/>
        <rFont val="Calibri"/>
        <family val="2"/>
        <scheme val="minor"/>
      </rPr>
      <t>Tabell 7b.</t>
    </r>
    <r>
      <rPr>
        <sz val="11"/>
        <color theme="1"/>
        <rFont val="Calibri"/>
        <family val="2"/>
        <scheme val="minor"/>
      </rPr>
      <t xml:space="preserve"> Anledningar till varför personer med långvariga symtom efter covid-19 har valt att avboka, avstått från eller väntat med att söka vård under pandemin. </t>
    </r>
  </si>
  <si>
    <r>
      <t xml:space="preserve">Tabell 8a. </t>
    </r>
    <r>
      <rPr>
        <sz val="11"/>
        <color theme="1"/>
        <rFont val="Calibri"/>
        <family val="2"/>
        <scheme val="minor"/>
      </rPr>
      <t xml:space="preserve">De långvariga symtomens varaktighet och upplevelser av personcentrering i vården bland personer som har långvariga symtom efter covid-19. Andelar i radprocent. </t>
    </r>
  </si>
  <si>
    <r>
      <t xml:space="preserve">Tabell 8b. </t>
    </r>
    <r>
      <rPr>
        <sz val="11"/>
        <color theme="1"/>
        <rFont val="Calibri"/>
        <family val="2"/>
        <scheme val="minor"/>
      </rPr>
      <t xml:space="preserve">Olika grupper och deras vårdsökarmönster under pandemin. Andelar i radprocent. </t>
    </r>
  </si>
  <si>
    <r>
      <t xml:space="preserve">Tabell 8c. </t>
    </r>
    <r>
      <rPr>
        <sz val="11"/>
        <color theme="1"/>
        <rFont val="Calibri"/>
        <family val="2"/>
        <scheme val="minor"/>
      </rPr>
      <t xml:space="preserve">Jämförelse i orsaker till vad som påverkar olika grupper att avboka, avstå från eller vänta med att söka vård. Andelar i radprocent. </t>
    </r>
  </si>
  <si>
    <r>
      <t xml:space="preserve">Tabell 8d. </t>
    </r>
    <r>
      <rPr>
        <sz val="11"/>
        <color theme="1"/>
        <rFont val="Calibri"/>
        <family val="2"/>
        <scheme val="minor"/>
      </rPr>
      <t xml:space="preserve">Jämförelser i upplevelsen av att vården har avbokat, senarelagt eller nekat vård under pandemin. Andelar i radprocent. </t>
    </r>
  </si>
  <si>
    <r>
      <t xml:space="preserve">Tabell 3a. </t>
    </r>
    <r>
      <rPr>
        <sz val="11"/>
        <color theme="1"/>
        <rFont val="Calibri"/>
        <family val="2"/>
        <scheme val="minor"/>
      </rPr>
      <t>Antal och andel svarande med långvariga symtom efter covid-19 och om de blivit testade för covid-19, fått sina besvär bedömda som covid-19 av sjukvårdspersonal eller själva misstänker att de haft covid-19.</t>
    </r>
  </si>
  <si>
    <r>
      <t xml:space="preserve">Tabell 3b. </t>
    </r>
    <r>
      <rPr>
        <sz val="11"/>
        <color theme="1"/>
        <rFont val="Calibri"/>
        <family val="2"/>
        <scheme val="minor"/>
      </rPr>
      <t xml:space="preserve">Antal och andel svarande med långvariga symtom efter covid-19 och när de insjuknade i covid-19. </t>
    </r>
  </si>
  <si>
    <r>
      <t xml:space="preserve">Tabell 3c. </t>
    </r>
    <r>
      <rPr>
        <sz val="11"/>
        <color theme="1"/>
        <rFont val="Calibri"/>
        <family val="2"/>
        <scheme val="minor"/>
      </rPr>
      <t>Antal och andel svarande med långvariga symtom efter covid-19 och hur de upplevde sina sjukdomsbesvär kopplat till covid-19.</t>
    </r>
  </si>
  <si>
    <r>
      <rPr>
        <b/>
        <sz val="11"/>
        <color theme="1"/>
        <rFont val="Calibri"/>
        <family val="2"/>
        <scheme val="minor"/>
      </rPr>
      <t>Tabell 4a.</t>
    </r>
    <r>
      <rPr>
        <sz val="11"/>
        <color theme="1"/>
        <rFont val="Calibri"/>
        <family val="2"/>
        <scheme val="minor"/>
      </rPr>
      <t xml:space="preserve"> De långvariga symtomens varaktighet.</t>
    </r>
  </si>
  <si>
    <r>
      <t xml:space="preserve">Tabell 4b. </t>
    </r>
    <r>
      <rPr>
        <sz val="11"/>
        <color theme="1"/>
        <rFont val="Calibri"/>
        <family val="2"/>
        <scheme val="minor"/>
      </rPr>
      <t xml:space="preserve">Antal och andel som sökt vård för sina långvariga symtom efter covid-19. </t>
    </r>
  </si>
  <si>
    <r>
      <rPr>
        <b/>
        <sz val="11"/>
        <color theme="1"/>
        <rFont val="Calibri"/>
        <family val="2"/>
        <scheme val="minor"/>
      </rPr>
      <t>Tabell 4c.</t>
    </r>
    <r>
      <rPr>
        <sz val="11"/>
        <color theme="1"/>
        <rFont val="Calibri"/>
        <family val="2"/>
        <scheme val="minor"/>
      </rPr>
      <t xml:space="preserve"> Antal och andel som fått sina långvariga symtom bedömda som postcovid. </t>
    </r>
  </si>
  <si>
    <r>
      <t xml:space="preserve">Tabell 5b. </t>
    </r>
    <r>
      <rPr>
        <sz val="11"/>
        <color theme="1"/>
        <rFont val="Calibri"/>
        <family val="2"/>
        <scheme val="minor"/>
      </rPr>
      <t xml:space="preserve">Upplevelsen att bli bemött med respekt och på ett hänsynsfullt sätt, antal och andel svarande med långvariga symtom efter covid-19. </t>
    </r>
  </si>
  <si>
    <r>
      <t xml:space="preserve">Tabell 5d. </t>
    </r>
    <r>
      <rPr>
        <sz val="11"/>
        <color theme="1"/>
        <rFont val="Calibri"/>
        <family val="2"/>
        <scheme val="minor"/>
      </rPr>
      <t>Upplevelsen av att vårdpersonalen hade tillräckligt med kunskap om postcovid, antal och andel svarande med långvariga symtom efter covid-19.</t>
    </r>
  </si>
  <si>
    <r>
      <t xml:space="preserve">Tabell 6. </t>
    </r>
    <r>
      <rPr>
        <sz val="11"/>
        <color theme="1"/>
        <rFont val="Calibri"/>
        <family val="2"/>
        <scheme val="minor"/>
      </rPr>
      <t xml:space="preserve">Upplevelser av vårdens bemötande i vård av långvariga symtom efter covid-19, antal och andel svarande med långvariga symtom efter covid-19. </t>
    </r>
  </si>
  <si>
    <r>
      <t xml:space="preserve">Tabell 7c. </t>
    </r>
    <r>
      <rPr>
        <sz val="11"/>
        <color theme="1"/>
        <rFont val="Calibri"/>
        <family val="2"/>
        <scheme val="minor"/>
      </rPr>
      <t xml:space="preserve">Upplevelser av att vården har avbokat, senarelagt eller nekat vård till personer med långvariga symtom efter covid-19. </t>
    </r>
  </si>
  <si>
    <r>
      <t xml:space="preserve">Tabell 7c. </t>
    </r>
    <r>
      <rPr>
        <sz val="11"/>
        <color theme="1"/>
        <rFont val="Calibri"/>
        <family val="2"/>
        <scheme val="minor"/>
      </rPr>
      <t xml:space="preserve">Upplevelser av att vården har avbokat, senarelagt eller nekat personer vård till med långvariga symtom efter covid-19.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</si>
</sst>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dashed"/>
      <right/>
      <top/>
      <bottom style="thin"/>
    </border>
    <border>
      <left style="dashed"/>
      <right/>
      <top/>
      <bottom/>
    </border>
    <border>
      <left style="dashed"/>
      <right/>
      <top style="thin"/>
      <bottom/>
    </border>
    <border>
      <left/>
      <right/>
      <top style="thick"/>
      <bottom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 style="dashed"/>
      <top/>
      <bottom style="thin"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ck"/>
    </border>
    <border>
      <left style="dashDot"/>
      <right/>
      <top/>
      <bottom style="medium"/>
    </border>
    <border>
      <left/>
      <right style="dashDot"/>
      <top/>
      <bottom style="medium"/>
    </border>
    <border>
      <left style="dashDot"/>
      <right/>
      <top style="medium"/>
      <bottom/>
    </border>
    <border>
      <left/>
      <right style="dashDot"/>
      <top style="medium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thin"/>
    </border>
    <border>
      <left/>
      <right style="dashDot"/>
      <top/>
      <bottom style="thin"/>
    </border>
    <border>
      <left style="dashDot"/>
      <right/>
      <top style="thin"/>
      <bottom/>
    </border>
    <border>
      <left/>
      <right style="dashDot"/>
      <top style="thin"/>
      <bottom/>
    </border>
    <border>
      <left style="dashDot"/>
      <right/>
      <top/>
      <bottom style="thick"/>
    </border>
    <border>
      <left/>
      <right style="dashDot"/>
      <top/>
      <bottom style="thick"/>
    </border>
    <border>
      <left/>
      <right/>
      <top style="thick"/>
      <bottom style="medium"/>
    </border>
    <border>
      <left style="dashed"/>
      <right/>
      <top style="thick"/>
      <bottom/>
    </border>
    <border>
      <left style="dashDot"/>
      <right/>
      <top style="thick"/>
      <bottom/>
    </border>
    <border>
      <left/>
      <right style="dashDot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7" xfId="0" applyFill="1" applyBorder="1"/>
    <xf numFmtId="0" fontId="0" fillId="2" borderId="8" xfId="0" applyFill="1" applyBorder="1"/>
    <xf numFmtId="0" fontId="4" fillId="2" borderId="8" xfId="0" applyFon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 wrapText="1"/>
    </xf>
    <xf numFmtId="0" fontId="0" fillId="2" borderId="0" xfId="0" applyFill="1"/>
    <xf numFmtId="0" fontId="0" fillId="3" borderId="0" xfId="0" applyFill="1"/>
    <xf numFmtId="9" fontId="0" fillId="2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3" borderId="1" xfId="0" applyFill="1" applyBorder="1"/>
    <xf numFmtId="9" fontId="0" fillId="3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3" borderId="2" xfId="0" applyFill="1" applyBorder="1"/>
    <xf numFmtId="9" fontId="0" fillId="3" borderId="2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9" fontId="0" fillId="0" borderId="0" xfId="0" applyNumberFormat="1"/>
    <xf numFmtId="0" fontId="0" fillId="0" borderId="0" xfId="0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left"/>
    </xf>
    <xf numFmtId="0" fontId="4" fillId="0" borderId="0" xfId="0" applyFont="1"/>
    <xf numFmtId="0" fontId="6" fillId="2" borderId="6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/>
    <xf numFmtId="0" fontId="8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9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8" fillId="2" borderId="0" xfId="0" applyFont="1" applyFill="1" applyBorder="1" applyAlignment="1">
      <alignment horizontal="center"/>
    </xf>
    <xf numFmtId="0" fontId="0" fillId="2" borderId="9" xfId="0" applyFill="1" applyBorder="1"/>
    <xf numFmtId="9" fontId="0" fillId="2" borderId="9" xfId="0" applyNumberFormat="1" applyFill="1" applyBorder="1"/>
    <xf numFmtId="1" fontId="0" fillId="2" borderId="9" xfId="0" applyNumberFormat="1" applyFill="1" applyBorder="1"/>
    <xf numFmtId="9" fontId="0" fillId="2" borderId="0" xfId="0" applyNumberFormat="1" applyFill="1" applyBorder="1"/>
    <xf numFmtId="1" fontId="0" fillId="2" borderId="0" xfId="0" applyNumberFormat="1" applyFill="1" applyBorder="1"/>
    <xf numFmtId="9" fontId="0" fillId="3" borderId="0" xfId="0" applyNumberFormat="1" applyFill="1" applyBorder="1"/>
    <xf numFmtId="1" fontId="0" fillId="3" borderId="0" xfId="0" applyNumberFormat="1" applyFill="1" applyBorder="1"/>
    <xf numFmtId="1" fontId="3" fillId="2" borderId="7" xfId="0" applyNumberFormat="1" applyFont="1" applyFill="1" applyBorder="1"/>
    <xf numFmtId="1" fontId="3" fillId="2" borderId="7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9" fontId="3" fillId="3" borderId="13" xfId="0" applyNumberFormat="1" applyFont="1" applyFill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2" borderId="9" xfId="0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0" fillId="2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1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2" xfId="0" applyNumberForma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9" fontId="0" fillId="2" borderId="17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9" fontId="0" fillId="2" borderId="19" xfId="0" applyNumberForma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9" fontId="3" fillId="3" borderId="21" xfId="0" applyNumberFormat="1" applyFon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9" fontId="0" fillId="2" borderId="23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9" fontId="3" fillId="3" borderId="25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9" fontId="0" fillId="3" borderId="19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9" fontId="0" fillId="2" borderId="19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9" fontId="0" fillId="3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9" fontId="0" fillId="2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9" fontId="0" fillId="3" borderId="25" xfId="0" applyNumberForma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2" fillId="2" borderId="26" xfId="0" applyFont="1" applyFill="1" applyBorder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9" fillId="2" borderId="0" xfId="20" applyFill="1" applyAlignment="1">
      <alignment vertical="top"/>
    </xf>
    <xf numFmtId="0" fontId="9" fillId="3" borderId="0" xfId="20" applyFill="1" applyAlignment="1">
      <alignment horizontal="left" vertical="top"/>
    </xf>
    <xf numFmtId="0" fontId="9" fillId="3" borderId="0" xfId="20" applyFill="1" applyAlignment="1">
      <alignment vertical="top"/>
    </xf>
    <xf numFmtId="0" fontId="0" fillId="3" borderId="0" xfId="0" applyFont="1" applyFill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9" fillId="3" borderId="0" xfId="20" applyFill="1" applyBorder="1" applyAlignment="1">
      <alignment horizontal="left" vertical="top"/>
    </xf>
    <xf numFmtId="0" fontId="9" fillId="3" borderId="7" xfId="20" applyFill="1" applyBorder="1" applyAlignment="1">
      <alignment horizontal="left" vertical="top"/>
    </xf>
    <xf numFmtId="0" fontId="9" fillId="2" borderId="0" xfId="20" applyFill="1" applyAlignment="1">
      <alignment horizontal="left" vertical="top"/>
    </xf>
    <xf numFmtId="0" fontId="9" fillId="3" borderId="0" xfId="20" applyFill="1" applyAlignment="1">
      <alignment horizontal="left" vertical="top" wrapText="1"/>
    </xf>
    <xf numFmtId="0" fontId="9" fillId="2" borderId="0" xfId="20" applyFill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7" xfId="0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 topLeftCell="A7">
      <selection activeCell="C32" sqref="C32"/>
    </sheetView>
  </sheetViews>
  <sheetFormatPr defaultColWidth="9.140625" defaultRowHeight="15"/>
  <cols>
    <col min="2" max="2" width="35.421875" style="0" customWidth="1"/>
    <col min="3" max="3" width="81.421875" style="0" customWidth="1"/>
    <col min="4" max="4" width="28.28125" style="0" bestFit="1" customWidth="1"/>
  </cols>
  <sheetData>
    <row r="1" ht="15.75" thickBot="1"/>
    <row r="2" spans="2:4" ht="16.5" thickBot="1" thickTop="1">
      <c r="B2" s="209" t="s">
        <v>170</v>
      </c>
      <c r="C2" s="209" t="s">
        <v>180</v>
      </c>
      <c r="D2" s="209" t="s">
        <v>186</v>
      </c>
    </row>
    <row r="3" spans="2:4" ht="30">
      <c r="B3" s="213" t="s">
        <v>171</v>
      </c>
      <c r="C3" s="206" t="s">
        <v>174</v>
      </c>
      <c r="D3" s="208" t="s">
        <v>187</v>
      </c>
    </row>
    <row r="4" spans="2:4" ht="30">
      <c r="B4" s="214" t="s">
        <v>173</v>
      </c>
      <c r="C4" s="212" t="s">
        <v>175</v>
      </c>
      <c r="D4" s="211" t="s">
        <v>152</v>
      </c>
    </row>
    <row r="5" spans="2:4" ht="45">
      <c r="B5" s="223" t="s">
        <v>176</v>
      </c>
      <c r="C5" s="206" t="s">
        <v>188</v>
      </c>
      <c r="D5" s="205" t="s">
        <v>152</v>
      </c>
    </row>
    <row r="6" spans="2:4" ht="30">
      <c r="B6" s="223"/>
      <c r="C6" s="206" t="s">
        <v>189</v>
      </c>
      <c r="D6" s="205" t="s">
        <v>152</v>
      </c>
    </row>
    <row r="7" spans="2:4" ht="30">
      <c r="B7" s="223"/>
      <c r="C7" s="206" t="s">
        <v>190</v>
      </c>
      <c r="D7" s="205" t="s">
        <v>152</v>
      </c>
    </row>
    <row r="8" spans="2:4" ht="30">
      <c r="B8" s="224" t="s">
        <v>177</v>
      </c>
      <c r="C8" s="218" t="s">
        <v>191</v>
      </c>
      <c r="D8" s="211" t="s">
        <v>152</v>
      </c>
    </row>
    <row r="9" spans="2:4" ht="30">
      <c r="B9" s="224"/>
      <c r="C9" s="210" t="s">
        <v>192</v>
      </c>
      <c r="D9" s="211" t="s">
        <v>152</v>
      </c>
    </row>
    <row r="10" spans="2:4" ht="30">
      <c r="B10" s="224"/>
      <c r="C10" s="210" t="s">
        <v>193</v>
      </c>
      <c r="D10" s="211" t="s">
        <v>152</v>
      </c>
    </row>
    <row r="11" spans="2:4" ht="30">
      <c r="B11" s="224"/>
      <c r="C11" s="210" t="s">
        <v>194</v>
      </c>
      <c r="D11" s="211" t="s">
        <v>152</v>
      </c>
    </row>
    <row r="12" spans="2:4" ht="30">
      <c r="B12" s="225" t="s">
        <v>179</v>
      </c>
      <c r="C12" s="206" t="s">
        <v>195</v>
      </c>
      <c r="D12" s="205" t="s">
        <v>152</v>
      </c>
    </row>
    <row r="13" spans="2:4" ht="30">
      <c r="B13" s="225"/>
      <c r="C13" s="206" t="s">
        <v>196</v>
      </c>
      <c r="D13" s="205" t="s">
        <v>152</v>
      </c>
    </row>
    <row r="14" spans="2:4" ht="30">
      <c r="B14" s="225"/>
      <c r="C14" s="206" t="s">
        <v>197</v>
      </c>
      <c r="D14" s="205" t="s">
        <v>152</v>
      </c>
    </row>
    <row r="15" spans="2:4" ht="30" customHeight="1">
      <c r="B15" s="225"/>
      <c r="C15" s="206" t="s">
        <v>198</v>
      </c>
      <c r="D15" s="205" t="s">
        <v>152</v>
      </c>
    </row>
    <row r="16" spans="2:4" ht="30" customHeight="1">
      <c r="B16" s="215" t="s">
        <v>181</v>
      </c>
      <c r="C16" s="210" t="s">
        <v>199</v>
      </c>
      <c r="D16" s="211" t="s">
        <v>152</v>
      </c>
    </row>
    <row r="17" spans="2:8" ht="30">
      <c r="B17" s="225" t="s">
        <v>182</v>
      </c>
      <c r="C17" s="207" t="s">
        <v>200</v>
      </c>
      <c r="D17" s="205" t="s">
        <v>152</v>
      </c>
      <c r="E17" s="1"/>
      <c r="F17" s="1"/>
      <c r="G17" s="1"/>
      <c r="H17" s="1"/>
    </row>
    <row r="18" spans="2:8" ht="15" customHeight="1">
      <c r="B18" s="225"/>
      <c r="C18" s="208" t="s">
        <v>201</v>
      </c>
      <c r="D18" s="205" t="s">
        <v>152</v>
      </c>
      <c r="E18" s="204"/>
      <c r="F18" s="204"/>
      <c r="G18" s="204"/>
      <c r="H18" s="204"/>
    </row>
    <row r="19" spans="2:8" ht="30">
      <c r="B19" s="225"/>
      <c r="C19" s="207" t="s">
        <v>215</v>
      </c>
      <c r="D19" s="205" t="s">
        <v>152</v>
      </c>
      <c r="E19" s="204"/>
      <c r="F19" s="204"/>
      <c r="G19" s="204"/>
      <c r="H19" s="204"/>
    </row>
    <row r="20" spans="2:8" ht="30">
      <c r="B20" s="221" t="s">
        <v>183</v>
      </c>
      <c r="C20" s="219" t="s">
        <v>202</v>
      </c>
      <c r="D20" s="211" t="s">
        <v>152</v>
      </c>
      <c r="E20" s="99"/>
      <c r="F20" s="99"/>
      <c r="G20" s="99"/>
      <c r="H20" s="99"/>
    </row>
    <row r="21" spans="2:8" ht="30">
      <c r="B21" s="221"/>
      <c r="C21" s="219" t="s">
        <v>203</v>
      </c>
      <c r="D21" s="216" t="s">
        <v>187</v>
      </c>
      <c r="E21" s="99"/>
      <c r="F21" s="99"/>
      <c r="G21" s="99"/>
      <c r="H21" s="99"/>
    </row>
    <row r="22" spans="2:4" ht="30">
      <c r="B22" s="221"/>
      <c r="C22" s="219" t="s">
        <v>204</v>
      </c>
      <c r="D22" s="216" t="s">
        <v>187</v>
      </c>
    </row>
    <row r="23" spans="2:4" ht="30.75" thickBot="1">
      <c r="B23" s="222"/>
      <c r="C23" s="220" t="s">
        <v>205</v>
      </c>
      <c r="D23" s="217" t="s">
        <v>187</v>
      </c>
    </row>
    <row r="24" ht="15.75" thickTop="1"/>
  </sheetData>
  <mergeCells count="5">
    <mergeCell ref="B20:B23"/>
    <mergeCell ref="B5:B7"/>
    <mergeCell ref="B8:B11"/>
    <mergeCell ref="B12:B15"/>
    <mergeCell ref="B17:B19"/>
  </mergeCells>
  <hyperlinks>
    <hyperlink ref="B3" location="'1. Bortfallsanalys'!A1" display="1. Bortfallsanalys"/>
    <hyperlink ref="B4" location="'2. Bakgrundsvariabler'!A1" display="2. Bakgrundsvariabler"/>
    <hyperlink ref="B5:B7" location="'3. Covid-19'!A1" display="3. Covid-19"/>
    <hyperlink ref="B8:B11" location="'4. Långvariga symtom'!A1" display="4. Långvariga symtom"/>
    <hyperlink ref="B12:B15" location="'5. Personcentrering'!A1" display="5. Personcentrering"/>
    <hyperlink ref="B16" location="'6. Bemötande'!A1" display="6. Bemötande"/>
    <hyperlink ref="B17:B19" location="'7. Vårdkonsumtion'!A1" display="7. Vårdkonsumtion"/>
    <hyperlink ref="B20:B23" location="'8. Korstabeller'!A1" display="8. Korstabelle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tabSelected="1" workbookViewId="0" topLeftCell="A1">
      <selection activeCell="K31" sqref="K31"/>
    </sheetView>
  </sheetViews>
  <sheetFormatPr defaultColWidth="9.140625" defaultRowHeight="15"/>
  <cols>
    <col min="2" max="2" width="17.57421875" style="0" customWidth="1"/>
    <col min="3" max="3" width="20.7109375" style="0" bestFit="1" customWidth="1"/>
    <col min="4" max="6" width="14.7109375" style="0" customWidth="1"/>
  </cols>
  <sheetData>
    <row r="2" spans="2:6" ht="15.75" thickBot="1">
      <c r="B2" s="228" t="s">
        <v>172</v>
      </c>
      <c r="C2" s="228"/>
      <c r="D2" s="228"/>
      <c r="E2" s="228"/>
      <c r="F2" s="228"/>
    </row>
    <row r="3" spans="2:6" ht="15.75" thickTop="1">
      <c r="B3" s="26"/>
      <c r="C3" s="26"/>
      <c r="D3" s="229" t="s">
        <v>46</v>
      </c>
      <c r="E3" s="229"/>
      <c r="F3" s="29" t="s">
        <v>47</v>
      </c>
    </row>
    <row r="4" spans="2:6" ht="30.75" thickBot="1">
      <c r="B4" s="31"/>
      <c r="C4" s="31"/>
      <c r="D4" s="45" t="s">
        <v>44</v>
      </c>
      <c r="E4" s="45" t="s">
        <v>45</v>
      </c>
      <c r="F4" s="46" t="s">
        <v>48</v>
      </c>
    </row>
    <row r="5" spans="2:6" ht="15">
      <c r="B5" s="234" t="s">
        <v>21</v>
      </c>
      <c r="C5" s="36" t="s">
        <v>1</v>
      </c>
      <c r="D5" s="38">
        <v>0.5165</v>
      </c>
      <c r="E5" s="38">
        <v>0.4953</v>
      </c>
      <c r="F5" s="38">
        <v>0.4996881544485967</v>
      </c>
    </row>
    <row r="6" spans="2:6" ht="15">
      <c r="B6" s="234"/>
      <c r="C6" s="37" t="s">
        <v>2</v>
      </c>
      <c r="D6" s="39">
        <v>0.48350000000000004</v>
      </c>
      <c r="E6" s="39">
        <v>0.5047</v>
      </c>
      <c r="F6" s="39">
        <v>0.5003118455514033</v>
      </c>
    </row>
    <row r="7" spans="2:6" ht="15">
      <c r="B7" s="230" t="s">
        <v>22</v>
      </c>
      <c r="C7" s="8" t="s">
        <v>49</v>
      </c>
      <c r="D7" s="10">
        <v>0.1152</v>
      </c>
      <c r="E7" s="10">
        <v>0.192</v>
      </c>
      <c r="F7" s="10">
        <v>0.1820145804150817</v>
      </c>
    </row>
    <row r="8" spans="2:6" ht="15">
      <c r="B8" s="231"/>
      <c r="C8" s="12" t="s">
        <v>50</v>
      </c>
      <c r="D8" s="14">
        <v>0.1325</v>
      </c>
      <c r="E8" s="14">
        <v>0.1764</v>
      </c>
      <c r="F8" s="14">
        <v>0.1741908189471251</v>
      </c>
    </row>
    <row r="9" spans="2:6" ht="15">
      <c r="B9" s="231"/>
      <c r="C9" s="2" t="s">
        <v>51</v>
      </c>
      <c r="D9" s="4">
        <v>0.13119999999999998</v>
      </c>
      <c r="E9" s="4">
        <v>0.1642</v>
      </c>
      <c r="F9" s="4">
        <v>0.15740410264685878</v>
      </c>
    </row>
    <row r="10" spans="2:6" ht="15">
      <c r="B10" s="231"/>
      <c r="C10" s="12" t="s">
        <v>52</v>
      </c>
      <c r="D10" s="14">
        <v>0.1819</v>
      </c>
      <c r="E10" s="14">
        <v>0.1653</v>
      </c>
      <c r="F10" s="14">
        <v>0.16066394268244844</v>
      </c>
    </row>
    <row r="11" spans="2:6" ht="15">
      <c r="B11" s="231"/>
      <c r="C11" s="2" t="s">
        <v>53</v>
      </c>
      <c r="D11" s="4">
        <v>0.2086</v>
      </c>
      <c r="E11" s="4">
        <v>0.1395</v>
      </c>
      <c r="F11" s="4">
        <v>0.13448236424965768</v>
      </c>
    </row>
    <row r="12" spans="2:6" ht="15">
      <c r="B12" s="233"/>
      <c r="C12" s="40" t="s">
        <v>54</v>
      </c>
      <c r="D12" s="41">
        <v>0.23070000000000002</v>
      </c>
      <c r="E12" s="41">
        <v>0.1626</v>
      </c>
      <c r="F12" s="41">
        <v>0.1912441910588283</v>
      </c>
    </row>
    <row r="13" spans="2:6" ht="15">
      <c r="B13" s="230" t="s">
        <v>55</v>
      </c>
      <c r="C13" s="8" t="s">
        <v>12</v>
      </c>
      <c r="D13" s="10">
        <v>0.0974</v>
      </c>
      <c r="E13" s="10">
        <v>0.0861</v>
      </c>
      <c r="F13" s="10">
        <v>0.17235789325643766</v>
      </c>
    </row>
    <row r="14" spans="2:6" ht="15">
      <c r="B14" s="231"/>
      <c r="C14" s="12" t="s">
        <v>4</v>
      </c>
      <c r="D14" s="14">
        <v>0.4182</v>
      </c>
      <c r="E14" s="14">
        <v>0.4296</v>
      </c>
      <c r="F14" s="14">
        <v>0.44079860602798304</v>
      </c>
    </row>
    <row r="15" spans="2:6" ht="15">
      <c r="B15" s="233"/>
      <c r="C15" s="11" t="s">
        <v>5</v>
      </c>
      <c r="D15" s="42">
        <v>0.4844</v>
      </c>
      <c r="E15" s="42">
        <v>0.4843</v>
      </c>
      <c r="F15" s="42">
        <v>0.3868435007155793</v>
      </c>
    </row>
    <row r="16" spans="2:6" ht="15">
      <c r="B16" s="230" t="s">
        <v>56</v>
      </c>
      <c r="C16" s="43" t="s">
        <v>57</v>
      </c>
      <c r="D16" s="44">
        <v>0.1928</v>
      </c>
      <c r="E16" s="44">
        <v>0.2301</v>
      </c>
      <c r="F16" s="44">
        <v>0.22906352078231315</v>
      </c>
    </row>
    <row r="17" spans="2:6" ht="15">
      <c r="B17" s="231"/>
      <c r="C17" s="2" t="s">
        <v>58</v>
      </c>
      <c r="D17" s="4">
        <v>0.0351</v>
      </c>
      <c r="E17" s="4">
        <v>0.0376</v>
      </c>
      <c r="F17" s="4">
        <v>0.03777111118057166</v>
      </c>
    </row>
    <row r="18" spans="2:6" ht="15">
      <c r="B18" s="231"/>
      <c r="C18" s="12" t="s">
        <v>59</v>
      </c>
      <c r="D18" s="14">
        <v>0.0258</v>
      </c>
      <c r="E18" s="14">
        <v>0.0285</v>
      </c>
      <c r="F18" s="14">
        <v>0.028615766785080748</v>
      </c>
    </row>
    <row r="19" spans="2:6" ht="15">
      <c r="B19" s="231"/>
      <c r="C19" s="2" t="s">
        <v>60</v>
      </c>
      <c r="D19" s="4">
        <v>0.0751</v>
      </c>
      <c r="E19" s="4">
        <v>0.0451</v>
      </c>
      <c r="F19" s="4">
        <v>0.045089668317000814</v>
      </c>
    </row>
    <row r="20" spans="2:6" ht="15">
      <c r="B20" s="231"/>
      <c r="C20" s="12" t="s">
        <v>61</v>
      </c>
      <c r="D20" s="14">
        <v>0.055</v>
      </c>
      <c r="E20" s="14">
        <v>0.0347</v>
      </c>
      <c r="F20" s="14">
        <v>0.0347631463980385</v>
      </c>
    </row>
    <row r="21" spans="2:6" ht="15">
      <c r="B21" s="231"/>
      <c r="C21" s="2" t="s">
        <v>62</v>
      </c>
      <c r="D21" s="4">
        <v>0.0175</v>
      </c>
      <c r="E21" s="4">
        <v>0.0192</v>
      </c>
      <c r="F21" s="4">
        <v>0.019277240387366935</v>
      </c>
    </row>
    <row r="22" spans="2:6" ht="15">
      <c r="B22" s="231"/>
      <c r="C22" s="12" t="s">
        <v>63</v>
      </c>
      <c r="D22" s="14">
        <v>0.0256</v>
      </c>
      <c r="E22" s="14">
        <v>0.0239</v>
      </c>
      <c r="F22" s="14">
        <v>0.02402398036560317</v>
      </c>
    </row>
    <row r="23" spans="2:6" ht="15">
      <c r="B23" s="231"/>
      <c r="C23" s="2" t="s">
        <v>64</v>
      </c>
      <c r="D23" s="4">
        <v>0.013500000000000002</v>
      </c>
      <c r="E23" s="4">
        <v>0.0059</v>
      </c>
      <c r="F23" s="4">
        <v>0.006029983210739505</v>
      </c>
    </row>
    <row r="24" spans="2:6" ht="15">
      <c r="B24" s="231"/>
      <c r="C24" s="12" t="s">
        <v>65</v>
      </c>
      <c r="D24" s="14">
        <v>0.0548</v>
      </c>
      <c r="E24" s="14">
        <v>0.0154</v>
      </c>
      <c r="F24" s="14">
        <v>0.015383774775305224</v>
      </c>
    </row>
    <row r="25" spans="2:6" ht="15">
      <c r="B25" s="231"/>
      <c r="C25" s="2" t="s">
        <v>66</v>
      </c>
      <c r="D25" s="4">
        <v>0.1234</v>
      </c>
      <c r="E25" s="4">
        <v>0.1331</v>
      </c>
      <c r="F25" s="4">
        <v>0.13329192353944458</v>
      </c>
    </row>
    <row r="26" spans="2:6" ht="15">
      <c r="B26" s="231"/>
      <c r="C26" s="12" t="s">
        <v>67</v>
      </c>
      <c r="D26" s="14">
        <v>0.0276</v>
      </c>
      <c r="E26" s="14">
        <v>0.0321</v>
      </c>
      <c r="F26" s="14">
        <v>0.03229237010615106</v>
      </c>
    </row>
    <row r="27" spans="2:6" ht="15">
      <c r="B27" s="231"/>
      <c r="C27" s="2" t="s">
        <v>68</v>
      </c>
      <c r="D27" s="4">
        <v>0.1177</v>
      </c>
      <c r="E27" s="4">
        <v>0.1674</v>
      </c>
      <c r="F27" s="4">
        <v>0.167221301062286</v>
      </c>
    </row>
    <row r="28" spans="2:6" ht="15">
      <c r="B28" s="231"/>
      <c r="C28" s="12" t="s">
        <v>69</v>
      </c>
      <c r="D28" s="14">
        <v>0.0548</v>
      </c>
      <c r="E28" s="14">
        <v>0.0276</v>
      </c>
      <c r="F28" s="14">
        <v>0.027634434630315216</v>
      </c>
    </row>
    <row r="29" spans="2:6" ht="15">
      <c r="B29" s="231"/>
      <c r="C29" s="2" t="s">
        <v>70</v>
      </c>
      <c r="D29" s="4">
        <v>0.0241</v>
      </c>
      <c r="E29" s="4">
        <v>0.0295</v>
      </c>
      <c r="F29" s="4">
        <v>0.029400832508893172</v>
      </c>
    </row>
    <row r="30" spans="2:6" ht="15">
      <c r="B30" s="231"/>
      <c r="C30" s="12" t="s">
        <v>71</v>
      </c>
      <c r="D30" s="14">
        <v>0.024300000000000002</v>
      </c>
      <c r="E30" s="14">
        <v>0.0266</v>
      </c>
      <c r="F30" s="14">
        <v>0.026686419307964563</v>
      </c>
    </row>
    <row r="31" spans="2:6" ht="15">
      <c r="B31" s="231"/>
      <c r="C31" s="2" t="s">
        <v>72</v>
      </c>
      <c r="D31" s="4">
        <v>0.0239</v>
      </c>
      <c r="E31" s="4">
        <v>0.0278</v>
      </c>
      <c r="F31" s="4">
        <v>0.027858808352614693</v>
      </c>
    </row>
    <row r="32" spans="2:6" ht="15">
      <c r="B32" s="231"/>
      <c r="C32" s="12" t="s">
        <v>73</v>
      </c>
      <c r="D32" s="14">
        <v>0.022099999999999998</v>
      </c>
      <c r="E32" s="14">
        <v>0.0279</v>
      </c>
      <c r="F32" s="14">
        <v>0.027913690262010838</v>
      </c>
    </row>
    <row r="33" spans="2:6" ht="15">
      <c r="B33" s="231"/>
      <c r="C33" s="2" t="s">
        <v>74</v>
      </c>
      <c r="D33" s="4">
        <v>0.023399999999999997</v>
      </c>
      <c r="E33" s="4">
        <v>0.0237</v>
      </c>
      <c r="F33" s="4">
        <v>0.023681846784731828</v>
      </c>
    </row>
    <row r="34" spans="2:6" ht="15">
      <c r="B34" s="231"/>
      <c r="C34" s="12" t="s">
        <v>75</v>
      </c>
      <c r="D34" s="14">
        <v>0.0219</v>
      </c>
      <c r="E34" s="14">
        <v>0.0127</v>
      </c>
      <c r="F34" s="14">
        <v>0.012757560316187643</v>
      </c>
    </row>
    <row r="35" spans="2:6" ht="15">
      <c r="B35" s="231"/>
      <c r="C35" s="2" t="s">
        <v>76</v>
      </c>
      <c r="D35" s="4">
        <v>0.0207</v>
      </c>
      <c r="E35" s="4">
        <v>0.0266</v>
      </c>
      <c r="F35" s="4">
        <v>0.02661057808217651</v>
      </c>
    </row>
    <row r="36" spans="2:6" ht="15.75" thickBot="1">
      <c r="B36" s="232"/>
      <c r="C36" s="30" t="s">
        <v>77</v>
      </c>
      <c r="D36" s="33">
        <v>0.0207</v>
      </c>
      <c r="E36" s="33">
        <v>0.0247</v>
      </c>
      <c r="F36" s="33">
        <v>0.02463204284520418</v>
      </c>
    </row>
    <row r="37" spans="2:6" ht="15.75" customHeight="1" thickTop="1">
      <c r="B37" s="226" t="s">
        <v>185</v>
      </c>
      <c r="C37" s="226"/>
      <c r="D37" s="226"/>
      <c r="E37" s="226"/>
      <c r="F37" s="226"/>
    </row>
    <row r="38" spans="2:6" ht="15">
      <c r="B38" s="227"/>
      <c r="C38" s="227"/>
      <c r="D38" s="227"/>
      <c r="E38" s="227"/>
      <c r="F38" s="227"/>
    </row>
    <row r="39" spans="2:6" ht="15">
      <c r="B39" s="227"/>
      <c r="C39" s="227"/>
      <c r="D39" s="227"/>
      <c r="E39" s="227"/>
      <c r="F39" s="227"/>
    </row>
    <row r="40" spans="2:6" ht="15">
      <c r="B40" s="227"/>
      <c r="C40" s="227"/>
      <c r="D40" s="227"/>
      <c r="E40" s="227"/>
      <c r="F40" s="227"/>
    </row>
  </sheetData>
  <mergeCells count="7">
    <mergeCell ref="B37:F40"/>
    <mergeCell ref="B2:F2"/>
    <mergeCell ref="D3:E3"/>
    <mergeCell ref="B16:B36"/>
    <mergeCell ref="B13:B15"/>
    <mergeCell ref="B7:B12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 topLeftCell="A1">
      <selection activeCell="M32" sqref="M32"/>
    </sheetView>
  </sheetViews>
  <sheetFormatPr defaultColWidth="9.140625" defaultRowHeight="15"/>
  <cols>
    <col min="2" max="2" width="35.28125" style="0" customWidth="1"/>
    <col min="3" max="3" width="26.57421875" style="0" customWidth="1"/>
  </cols>
  <sheetData>
    <row r="2" spans="2:3" ht="15.75" thickBot="1">
      <c r="B2" s="235" t="s">
        <v>175</v>
      </c>
      <c r="C2" s="235"/>
    </row>
    <row r="3" spans="2:8" ht="15.75" thickTop="1">
      <c r="B3" s="26"/>
      <c r="C3" s="26"/>
      <c r="D3" s="229" t="s">
        <v>0</v>
      </c>
      <c r="E3" s="229"/>
      <c r="F3" s="242" t="s">
        <v>23</v>
      </c>
      <c r="G3" s="229"/>
      <c r="H3" s="1"/>
    </row>
    <row r="4" spans="2:7" ht="15">
      <c r="B4" s="11"/>
      <c r="C4" s="11"/>
      <c r="D4" s="19" t="s">
        <v>13</v>
      </c>
      <c r="E4" s="19" t="s">
        <v>14</v>
      </c>
      <c r="F4" s="20" t="s">
        <v>13</v>
      </c>
      <c r="G4" s="19" t="s">
        <v>14</v>
      </c>
    </row>
    <row r="5" spans="2:7" ht="15">
      <c r="B5" s="243" t="s">
        <v>21</v>
      </c>
      <c r="C5" s="2" t="s">
        <v>1</v>
      </c>
      <c r="D5" s="3">
        <v>244</v>
      </c>
      <c r="E5" s="4">
        <v>0.5584</v>
      </c>
      <c r="F5" s="21">
        <v>266.96996085599994</v>
      </c>
      <c r="G5" s="4">
        <v>0.4678</v>
      </c>
    </row>
    <row r="6" spans="2:7" ht="15">
      <c r="B6" s="243"/>
      <c r="C6" s="12" t="s">
        <v>2</v>
      </c>
      <c r="D6" s="13">
        <v>193</v>
      </c>
      <c r="E6" s="14">
        <v>0.4416</v>
      </c>
      <c r="F6" s="22">
        <v>303.722559144</v>
      </c>
      <c r="G6" s="14">
        <v>0.5322</v>
      </c>
    </row>
    <row r="7" spans="2:7" ht="15">
      <c r="B7" s="244"/>
      <c r="C7" s="5" t="s">
        <v>3</v>
      </c>
      <c r="D7" s="6">
        <v>437</v>
      </c>
      <c r="E7" s="7"/>
      <c r="F7" s="23">
        <f>SUM(F5:F6)</f>
        <v>570.69252</v>
      </c>
      <c r="G7" s="7"/>
    </row>
    <row r="8" spans="2:7" ht="15">
      <c r="B8" s="245" t="s">
        <v>22</v>
      </c>
      <c r="C8" s="8" t="s">
        <v>6</v>
      </c>
      <c r="D8" s="9">
        <v>120</v>
      </c>
      <c r="E8" s="10">
        <v>0.2746</v>
      </c>
      <c r="F8" s="24">
        <v>218.06161189199997</v>
      </c>
      <c r="G8" s="10">
        <v>0.3821</v>
      </c>
    </row>
    <row r="9" spans="2:7" ht="15">
      <c r="B9" s="243"/>
      <c r="C9" s="12" t="s">
        <v>7</v>
      </c>
      <c r="D9" s="13">
        <v>95</v>
      </c>
      <c r="E9" s="14">
        <v>0.21739999999999998</v>
      </c>
      <c r="F9" s="22">
        <v>135.76775050799998</v>
      </c>
      <c r="G9" s="14">
        <v>0.2379</v>
      </c>
    </row>
    <row r="10" spans="2:7" ht="15">
      <c r="B10" s="243"/>
      <c r="C10" s="2" t="s">
        <v>8</v>
      </c>
      <c r="D10" s="3">
        <v>69</v>
      </c>
      <c r="E10" s="4">
        <v>0.15789999999999998</v>
      </c>
      <c r="F10" s="21">
        <v>94.50668131199998</v>
      </c>
      <c r="G10" s="4">
        <v>0.1656</v>
      </c>
    </row>
    <row r="11" spans="2:7" ht="15">
      <c r="B11" s="243"/>
      <c r="C11" s="12" t="s">
        <v>9</v>
      </c>
      <c r="D11" s="13">
        <v>77</v>
      </c>
      <c r="E11" s="14">
        <v>0.17620000000000002</v>
      </c>
      <c r="F11" s="22">
        <v>68.71137940799998</v>
      </c>
      <c r="G11" s="14">
        <v>0.1204</v>
      </c>
    </row>
    <row r="12" spans="2:7" ht="15">
      <c r="B12" s="243"/>
      <c r="C12" s="2" t="s">
        <v>10</v>
      </c>
      <c r="D12" s="3">
        <v>49</v>
      </c>
      <c r="E12" s="4">
        <v>0.1121</v>
      </c>
      <c r="F12" s="21">
        <v>32.415335136</v>
      </c>
      <c r="G12" s="4">
        <v>0.0568</v>
      </c>
    </row>
    <row r="13" spans="2:7" ht="15">
      <c r="B13" s="243"/>
      <c r="C13" s="12" t="s">
        <v>11</v>
      </c>
      <c r="D13" s="13">
        <v>27</v>
      </c>
      <c r="E13" s="14">
        <v>0.061799999999999994</v>
      </c>
      <c r="F13" s="22">
        <v>21.286830996</v>
      </c>
      <c r="G13" s="14">
        <v>0.0373</v>
      </c>
    </row>
    <row r="14" spans="2:7" ht="15">
      <c r="B14" s="244"/>
      <c r="C14" s="5" t="s">
        <v>3</v>
      </c>
      <c r="D14" s="6">
        <f>SUM(D8:D13)</f>
        <v>437</v>
      </c>
      <c r="E14" s="7"/>
      <c r="F14" s="23">
        <f>SUM(F8:F13)</f>
        <v>570.7495892519999</v>
      </c>
      <c r="G14" s="7"/>
    </row>
    <row r="15" spans="2:7" ht="15">
      <c r="B15" s="245" t="s">
        <v>24</v>
      </c>
      <c r="C15" s="8" t="s">
        <v>12</v>
      </c>
      <c r="D15" s="9">
        <v>65</v>
      </c>
      <c r="E15" s="10">
        <v>0.1487</v>
      </c>
      <c r="F15" s="24">
        <v>79.269191028</v>
      </c>
      <c r="G15" s="10">
        <v>0.1389</v>
      </c>
    </row>
    <row r="16" spans="2:7" ht="15">
      <c r="B16" s="243"/>
      <c r="C16" s="12" t="s">
        <v>4</v>
      </c>
      <c r="D16" s="13">
        <v>193</v>
      </c>
      <c r="E16" s="14">
        <v>0.4416</v>
      </c>
      <c r="F16" s="22">
        <v>263.14632097199996</v>
      </c>
      <c r="G16" s="14">
        <v>0.4611</v>
      </c>
    </row>
    <row r="17" spans="2:7" ht="15">
      <c r="B17" s="243"/>
      <c r="C17" s="2" t="s">
        <v>5</v>
      </c>
      <c r="D17" s="3">
        <v>179</v>
      </c>
      <c r="E17" s="4">
        <v>0.4096</v>
      </c>
      <c r="F17" s="21">
        <v>228.277008</v>
      </c>
      <c r="G17" s="4">
        <v>0.4</v>
      </c>
    </row>
    <row r="18" spans="2:7" ht="15">
      <c r="B18" s="244"/>
      <c r="C18" s="15" t="s">
        <v>3</v>
      </c>
      <c r="D18" s="16">
        <f>SUM(D15:D17)</f>
        <v>437</v>
      </c>
      <c r="E18" s="17"/>
      <c r="F18" s="25">
        <f>SUM(F15:F17)</f>
        <v>570.69252</v>
      </c>
      <c r="G18" s="17"/>
    </row>
    <row r="19" spans="2:7" ht="15">
      <c r="B19" s="236" t="s">
        <v>25</v>
      </c>
      <c r="C19" s="8" t="s">
        <v>15</v>
      </c>
      <c r="D19" s="9">
        <v>37</v>
      </c>
      <c r="E19" s="10">
        <v>0.08470000000000001</v>
      </c>
      <c r="F19" s="24">
        <v>55.699589952</v>
      </c>
      <c r="G19" s="10">
        <v>0.0976</v>
      </c>
    </row>
    <row r="20" spans="2:7" ht="15">
      <c r="B20" s="237"/>
      <c r="C20" s="12" t="s">
        <v>16</v>
      </c>
      <c r="D20" s="13">
        <v>66</v>
      </c>
      <c r="E20" s="14">
        <v>0.151</v>
      </c>
      <c r="F20" s="22">
        <v>76.929351696</v>
      </c>
      <c r="G20" s="14">
        <v>0.1348</v>
      </c>
    </row>
    <row r="21" spans="2:7" ht="15">
      <c r="B21" s="237"/>
      <c r="C21" s="2" t="s">
        <v>17</v>
      </c>
      <c r="D21" s="3">
        <v>96</v>
      </c>
      <c r="E21" s="4">
        <v>0.21969999999999998</v>
      </c>
      <c r="F21" s="21">
        <v>166.35686957999997</v>
      </c>
      <c r="G21" s="4">
        <v>0.2915</v>
      </c>
    </row>
    <row r="22" spans="2:7" ht="15">
      <c r="B22" s="237"/>
      <c r="C22" s="12" t="s">
        <v>18</v>
      </c>
      <c r="D22" s="13">
        <v>64</v>
      </c>
      <c r="E22" s="14">
        <v>0.1465</v>
      </c>
      <c r="F22" s="22">
        <v>114.53798876399998</v>
      </c>
      <c r="G22" s="14">
        <v>0.2007</v>
      </c>
    </row>
    <row r="23" spans="2:7" ht="15">
      <c r="B23" s="237"/>
      <c r="C23" s="2" t="s">
        <v>19</v>
      </c>
      <c r="D23" s="3">
        <v>81</v>
      </c>
      <c r="E23" s="4">
        <v>0.18539999999999998</v>
      </c>
      <c r="F23" s="21">
        <v>62.034276924</v>
      </c>
      <c r="G23" s="4">
        <v>0.1087</v>
      </c>
    </row>
    <row r="24" spans="2:8" ht="15">
      <c r="B24" s="237"/>
      <c r="C24" s="12" t="s">
        <v>20</v>
      </c>
      <c r="D24" s="13">
        <v>93</v>
      </c>
      <c r="E24" s="14">
        <v>0.21280000000000002</v>
      </c>
      <c r="F24" s="22">
        <v>95.19151233599999</v>
      </c>
      <c r="G24" s="14">
        <v>0.1668</v>
      </c>
      <c r="H24" s="18"/>
    </row>
    <row r="25" spans="2:7" ht="15">
      <c r="B25" s="238"/>
      <c r="C25" s="5" t="s">
        <v>3</v>
      </c>
      <c r="D25" s="6">
        <f>SUM(D19:D24)</f>
        <v>437</v>
      </c>
      <c r="E25" s="92"/>
      <c r="F25" s="91">
        <f>SUM(F19:F24)</f>
        <v>570.749589252</v>
      </c>
      <c r="G25" s="7"/>
    </row>
    <row r="26" spans="2:7" ht="15">
      <c r="B26" s="236" t="s">
        <v>100</v>
      </c>
      <c r="C26" s="8" t="s">
        <v>101</v>
      </c>
      <c r="D26" s="9">
        <v>10</v>
      </c>
      <c r="E26" s="93">
        <v>0.023399999999999997</v>
      </c>
      <c r="F26" s="89">
        <v>11.718210630000002</v>
      </c>
      <c r="G26" s="10">
        <v>0.021</v>
      </c>
    </row>
    <row r="27" spans="2:7" ht="15">
      <c r="B27" s="237"/>
      <c r="C27" s="12" t="s">
        <v>102</v>
      </c>
      <c r="D27" s="13">
        <v>27</v>
      </c>
      <c r="E27" s="94">
        <v>0.0632</v>
      </c>
      <c r="F27" s="51">
        <v>27.398292473</v>
      </c>
      <c r="G27" s="14">
        <v>0.0491</v>
      </c>
    </row>
    <row r="28" spans="2:7" ht="15">
      <c r="B28" s="237"/>
      <c r="C28" s="2" t="s">
        <v>103</v>
      </c>
      <c r="D28" s="3">
        <v>98</v>
      </c>
      <c r="E28" s="95">
        <v>0.22949999999999998</v>
      </c>
      <c r="F28" s="49">
        <v>116.06608624</v>
      </c>
      <c r="G28" s="4">
        <v>0.208</v>
      </c>
    </row>
    <row r="29" spans="2:7" ht="15">
      <c r="B29" s="237"/>
      <c r="C29" s="12" t="s">
        <v>104</v>
      </c>
      <c r="D29" s="13">
        <v>193</v>
      </c>
      <c r="E29" s="94">
        <v>0.452</v>
      </c>
      <c r="F29" s="51">
        <v>250.713906479</v>
      </c>
      <c r="G29" s="14">
        <v>0.4493</v>
      </c>
    </row>
    <row r="30" spans="2:7" ht="15">
      <c r="B30" s="237"/>
      <c r="C30" s="2" t="s">
        <v>105</v>
      </c>
      <c r="D30" s="3">
        <v>99</v>
      </c>
      <c r="E30" s="95">
        <v>0.23190000000000002</v>
      </c>
      <c r="F30" s="49">
        <v>152.113534178</v>
      </c>
      <c r="G30" s="4">
        <v>0.2726</v>
      </c>
    </row>
    <row r="31" spans="2:7" ht="15">
      <c r="B31" s="238"/>
      <c r="C31" s="15" t="s">
        <v>3</v>
      </c>
      <c r="D31" s="16">
        <f>SUM(D26:D30)</f>
        <v>427</v>
      </c>
      <c r="E31" s="96"/>
      <c r="F31" s="90">
        <f aca="true" t="shared" si="0" ref="F31">SUM(F26:F30)</f>
        <v>558.01003</v>
      </c>
      <c r="G31" s="16"/>
    </row>
    <row r="32" spans="2:7" ht="15">
      <c r="B32" s="239" t="s">
        <v>111</v>
      </c>
      <c r="C32" s="8" t="s">
        <v>106</v>
      </c>
      <c r="D32" s="89">
        <v>38</v>
      </c>
      <c r="E32" s="93">
        <v>0.08900000000000001</v>
      </c>
      <c r="F32" s="89">
        <v>44.195127873</v>
      </c>
      <c r="G32" s="10">
        <v>0.0793</v>
      </c>
    </row>
    <row r="33" spans="2:7" ht="15">
      <c r="B33" s="240"/>
      <c r="C33" s="12" t="s">
        <v>107</v>
      </c>
      <c r="D33" s="51">
        <v>132</v>
      </c>
      <c r="E33" s="94">
        <v>0.3091</v>
      </c>
      <c r="F33" s="51">
        <v>161.510063778</v>
      </c>
      <c r="G33" s="14">
        <v>0.2898</v>
      </c>
    </row>
    <row r="34" spans="2:7" ht="15">
      <c r="B34" s="240"/>
      <c r="C34" s="2" t="s">
        <v>108</v>
      </c>
      <c r="D34" s="49">
        <v>118</v>
      </c>
      <c r="E34" s="95">
        <v>0.2763</v>
      </c>
      <c r="F34" s="49">
        <v>136.820982255</v>
      </c>
      <c r="G34" s="4">
        <v>0.2455</v>
      </c>
    </row>
    <row r="35" spans="2:7" ht="15">
      <c r="B35" s="240"/>
      <c r="C35" s="12" t="s">
        <v>109</v>
      </c>
      <c r="D35" s="51">
        <v>89</v>
      </c>
      <c r="E35" s="94">
        <v>0.2084</v>
      </c>
      <c r="F35" s="51">
        <v>119.321272101</v>
      </c>
      <c r="G35" s="14">
        <v>0.2141</v>
      </c>
    </row>
    <row r="36" spans="2:7" ht="15">
      <c r="B36" s="240"/>
      <c r="C36" s="2" t="s">
        <v>110</v>
      </c>
      <c r="D36" s="49">
        <v>50</v>
      </c>
      <c r="E36" s="95">
        <v>0.11710000000000001</v>
      </c>
      <c r="F36" s="49">
        <v>95.41243243199999</v>
      </c>
      <c r="G36" s="4">
        <v>0.1712</v>
      </c>
    </row>
    <row r="37" spans="2:7" ht="15.75" thickBot="1">
      <c r="B37" s="241"/>
      <c r="C37" s="54" t="s">
        <v>3</v>
      </c>
      <c r="D37" s="56">
        <f>SUM(D32:D36)</f>
        <v>427</v>
      </c>
      <c r="E37" s="97"/>
      <c r="F37" s="56">
        <f aca="true" t="shared" si="1" ref="F37">SUM(F32:F36)</f>
        <v>557.2598784389999</v>
      </c>
      <c r="G37" s="98"/>
    </row>
    <row r="38" ht="15.75" thickTop="1"/>
  </sheetData>
  <mergeCells count="9">
    <mergeCell ref="B2:C2"/>
    <mergeCell ref="B26:B31"/>
    <mergeCell ref="B32:B37"/>
    <mergeCell ref="D3:E3"/>
    <mergeCell ref="F3:G3"/>
    <mergeCell ref="B19:B25"/>
    <mergeCell ref="B5:B7"/>
    <mergeCell ref="B8:B14"/>
    <mergeCell ref="B15:B18"/>
  </mergeCells>
  <printOptions/>
  <pageMargins left="0.7" right="0.7" top="0.75" bottom="0.75" header="0.3" footer="0.3"/>
  <pageSetup horizontalDpi="600" verticalDpi="600" orientation="portrait" paperSize="9" r:id="rId1"/>
  <ignoredErrors>
    <ignoredError sqref="D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 topLeftCell="A1">
      <selection activeCell="K18" sqref="K18"/>
    </sheetView>
  </sheetViews>
  <sheetFormatPr defaultColWidth="9.140625" defaultRowHeight="15"/>
  <cols>
    <col min="2" max="2" width="54.8515625" style="0" customWidth="1"/>
  </cols>
  <sheetData>
    <row r="2" spans="2:6" ht="15">
      <c r="B2" s="249" t="s">
        <v>206</v>
      </c>
      <c r="C2" s="249"/>
      <c r="D2" s="249"/>
      <c r="E2" s="249"/>
      <c r="F2" s="249"/>
    </row>
    <row r="3" spans="2:6" ht="15">
      <c r="B3" s="249"/>
      <c r="C3" s="249"/>
      <c r="D3" s="249"/>
      <c r="E3" s="249"/>
      <c r="F3" s="249"/>
    </row>
    <row r="4" spans="2:6" ht="15.75" thickBot="1">
      <c r="B4" s="251" t="s">
        <v>90</v>
      </c>
      <c r="C4" s="251"/>
      <c r="D4" s="251"/>
      <c r="E4" s="251"/>
      <c r="F4" s="251"/>
    </row>
    <row r="5" spans="2:6" ht="15.75" thickTop="1">
      <c r="B5" s="60"/>
      <c r="C5" s="247" t="s">
        <v>44</v>
      </c>
      <c r="D5" s="247"/>
      <c r="E5" s="247" t="s">
        <v>45</v>
      </c>
      <c r="F5" s="247"/>
    </row>
    <row r="6" spans="2:6" ht="15.75" thickBot="1">
      <c r="B6" s="63"/>
      <c r="C6" s="64" t="s">
        <v>13</v>
      </c>
      <c r="D6" s="64" t="s">
        <v>14</v>
      </c>
      <c r="E6" s="64" t="s">
        <v>93</v>
      </c>
      <c r="F6" s="64" t="s">
        <v>14</v>
      </c>
    </row>
    <row r="7" spans="2:6" ht="15">
      <c r="B7" s="61" t="s">
        <v>89</v>
      </c>
      <c r="C7" s="65">
        <v>250</v>
      </c>
      <c r="D7" s="66">
        <v>0.5721</v>
      </c>
      <c r="E7" s="67">
        <v>314.622786276</v>
      </c>
      <c r="F7" s="66">
        <v>0.5513</v>
      </c>
    </row>
    <row r="8" spans="2:6" ht="30">
      <c r="B8" s="68" t="s">
        <v>91</v>
      </c>
      <c r="C8" s="69">
        <v>89</v>
      </c>
      <c r="D8" s="70">
        <v>0.20370000000000002</v>
      </c>
      <c r="E8" s="71">
        <v>132.17238763199998</v>
      </c>
      <c r="F8" s="70">
        <v>0.2316</v>
      </c>
    </row>
    <row r="9" spans="2:6" ht="30">
      <c r="B9" s="62" t="s">
        <v>92</v>
      </c>
      <c r="C9" s="75">
        <v>98</v>
      </c>
      <c r="D9" s="76">
        <v>0.2243</v>
      </c>
      <c r="E9" s="77">
        <v>123.89734609199998</v>
      </c>
      <c r="F9" s="76">
        <v>0.2171</v>
      </c>
    </row>
    <row r="10" spans="2:6" ht="15.75" thickBot="1">
      <c r="B10" s="72" t="s">
        <v>3</v>
      </c>
      <c r="C10" s="73">
        <f>SUM(C7:C9)</f>
        <v>437</v>
      </c>
      <c r="D10" s="73"/>
      <c r="E10" s="74">
        <f>SUM(E7:E9)</f>
        <v>570.69252</v>
      </c>
      <c r="F10" s="73"/>
    </row>
    <row r="11" spans="2:6" ht="15" customHeight="1" thickTop="1">
      <c r="B11" s="248" t="s">
        <v>94</v>
      </c>
      <c r="C11" s="248"/>
      <c r="D11" s="248"/>
      <c r="E11" s="248"/>
      <c r="F11" s="248"/>
    </row>
    <row r="12" spans="2:6" ht="15">
      <c r="B12" s="248"/>
      <c r="C12" s="248"/>
      <c r="D12" s="248"/>
      <c r="E12" s="248"/>
      <c r="F12" s="248"/>
    </row>
    <row r="13" spans="2:6" ht="15">
      <c r="B13" s="35"/>
      <c r="C13" s="35"/>
      <c r="D13" s="35"/>
      <c r="E13" s="35"/>
      <c r="F13" s="35"/>
    </row>
    <row r="15" spans="2:6" ht="15">
      <c r="B15" s="250" t="s">
        <v>207</v>
      </c>
      <c r="C15" s="250"/>
      <c r="D15" s="250"/>
      <c r="E15" s="250"/>
      <c r="F15" s="250"/>
    </row>
    <row r="16" spans="2:7" ht="15.75" thickBot="1">
      <c r="B16" s="252" t="s">
        <v>95</v>
      </c>
      <c r="C16" s="252"/>
      <c r="D16" s="252"/>
      <c r="E16" s="252"/>
      <c r="F16" s="252"/>
      <c r="G16" s="1"/>
    </row>
    <row r="17" spans="2:7" ht="15.75" thickTop="1">
      <c r="B17" s="78"/>
      <c r="C17" s="247" t="s">
        <v>44</v>
      </c>
      <c r="D17" s="247"/>
      <c r="E17" s="247" t="s">
        <v>45</v>
      </c>
      <c r="F17" s="247"/>
      <c r="G17" s="18"/>
    </row>
    <row r="18" spans="2:6" ht="15.75" thickBot="1">
      <c r="B18" s="2"/>
      <c r="C18" s="79" t="s">
        <v>13</v>
      </c>
      <c r="D18" s="79" t="s">
        <v>14</v>
      </c>
      <c r="E18" s="79" t="s">
        <v>93</v>
      </c>
      <c r="F18" s="79" t="s">
        <v>14</v>
      </c>
    </row>
    <row r="19" spans="2:8" ht="15">
      <c r="B19" s="80" t="s">
        <v>83</v>
      </c>
      <c r="C19" s="80">
        <v>146</v>
      </c>
      <c r="D19" s="81">
        <v>0.34840000000000004</v>
      </c>
      <c r="E19" s="82">
        <v>199.744200807</v>
      </c>
      <c r="F19" s="81">
        <v>0.3673</v>
      </c>
      <c r="H19" s="47"/>
    </row>
    <row r="20" spans="2:8" ht="15">
      <c r="B20" s="12" t="s">
        <v>84</v>
      </c>
      <c r="C20" s="12">
        <v>137</v>
      </c>
      <c r="D20" s="85">
        <v>0.327</v>
      </c>
      <c r="E20" s="86">
        <v>181.580693301</v>
      </c>
      <c r="F20" s="85">
        <v>0.3339</v>
      </c>
      <c r="H20" s="47"/>
    </row>
    <row r="21" spans="2:8" ht="15">
      <c r="B21" s="2" t="s">
        <v>85</v>
      </c>
      <c r="C21" s="2">
        <v>103</v>
      </c>
      <c r="D21" s="83">
        <v>0.2458</v>
      </c>
      <c r="E21" s="84">
        <v>124.751755146</v>
      </c>
      <c r="F21" s="83">
        <v>0.2294</v>
      </c>
      <c r="H21" s="47"/>
    </row>
    <row r="22" spans="2:8" ht="15">
      <c r="B22" s="12" t="s">
        <v>86</v>
      </c>
      <c r="C22" s="12">
        <v>33</v>
      </c>
      <c r="D22" s="85">
        <v>0.0788</v>
      </c>
      <c r="E22" s="86">
        <v>37.795322505</v>
      </c>
      <c r="F22" s="85">
        <v>0.0695</v>
      </c>
      <c r="H22" s="47"/>
    </row>
    <row r="23" spans="2:6" ht="15.75" thickBot="1">
      <c r="B23" s="27" t="s">
        <v>3</v>
      </c>
      <c r="C23" s="27">
        <f>SUM(C19:C22)</f>
        <v>419</v>
      </c>
      <c r="D23" s="27"/>
      <c r="E23" s="87">
        <f>SUM(E19:E22)</f>
        <v>543.871971759</v>
      </c>
      <c r="F23" s="27"/>
    </row>
    <row r="24" ht="15.75" thickTop="1"/>
    <row r="26" spans="2:7" ht="15">
      <c r="B26" s="249" t="s">
        <v>208</v>
      </c>
      <c r="C26" s="249"/>
      <c r="D26" s="249"/>
      <c r="E26" s="249"/>
      <c r="F26" s="249"/>
      <c r="G26" s="1"/>
    </row>
    <row r="27" spans="2:7" ht="15">
      <c r="B27" s="249"/>
      <c r="C27" s="249"/>
      <c r="D27" s="249"/>
      <c r="E27" s="249"/>
      <c r="F27" s="249"/>
      <c r="G27" s="1"/>
    </row>
    <row r="28" spans="2:6" ht="15">
      <c r="B28" s="227" t="s">
        <v>96</v>
      </c>
      <c r="C28" s="227"/>
      <c r="D28" s="227"/>
      <c r="E28" s="227"/>
      <c r="F28" s="227"/>
    </row>
    <row r="29" spans="2:6" ht="15.75" thickBot="1">
      <c r="B29" s="227"/>
      <c r="C29" s="227"/>
      <c r="D29" s="227"/>
      <c r="E29" s="227"/>
      <c r="F29" s="227"/>
    </row>
    <row r="30" spans="1:6" ht="15.75" thickTop="1">
      <c r="A30" s="36"/>
      <c r="B30" s="78"/>
      <c r="C30" s="246" t="s">
        <v>44</v>
      </c>
      <c r="D30" s="246"/>
      <c r="E30" s="246" t="s">
        <v>45</v>
      </c>
      <c r="F30" s="246"/>
    </row>
    <row r="31" spans="1:6" ht="15.75" thickBot="1">
      <c r="A31" s="36"/>
      <c r="B31" s="31"/>
      <c r="C31" s="50" t="s">
        <v>13</v>
      </c>
      <c r="D31" s="50" t="s">
        <v>14</v>
      </c>
      <c r="E31" s="50" t="s">
        <v>13</v>
      </c>
      <c r="F31" s="50" t="s">
        <v>14</v>
      </c>
    </row>
    <row r="32" spans="1:6" ht="15">
      <c r="A32" s="36"/>
      <c r="B32" s="2" t="s">
        <v>27</v>
      </c>
      <c r="C32" s="3">
        <v>29</v>
      </c>
      <c r="D32" s="4">
        <v>0.0664</v>
      </c>
      <c r="E32" s="49">
        <v>50.677495776</v>
      </c>
      <c r="F32" s="4">
        <v>0.0888</v>
      </c>
    </row>
    <row r="33" spans="1:6" ht="15">
      <c r="A33" s="36"/>
      <c r="B33" s="12" t="s">
        <v>87</v>
      </c>
      <c r="C33" s="13">
        <v>166</v>
      </c>
      <c r="D33" s="14">
        <v>0.3799</v>
      </c>
      <c r="E33" s="51">
        <v>259.037334828</v>
      </c>
      <c r="F33" s="14">
        <v>0.4539</v>
      </c>
    </row>
    <row r="34" spans="1:6" ht="15">
      <c r="A34" s="36"/>
      <c r="B34" s="2" t="s">
        <v>88</v>
      </c>
      <c r="C34" s="3">
        <v>156</v>
      </c>
      <c r="D34" s="4">
        <v>0.35700000000000004</v>
      </c>
      <c r="E34" s="49">
        <v>179.711074548</v>
      </c>
      <c r="F34" s="4">
        <v>0.3149</v>
      </c>
    </row>
    <row r="35" spans="1:6" ht="15">
      <c r="A35" s="36"/>
      <c r="B35" s="12" t="s">
        <v>29</v>
      </c>
      <c r="C35" s="13">
        <v>86</v>
      </c>
      <c r="D35" s="14">
        <v>0.1968</v>
      </c>
      <c r="E35" s="51">
        <v>81.26661484799999</v>
      </c>
      <c r="F35" s="14">
        <v>0.1424</v>
      </c>
    </row>
    <row r="36" spans="1:6" ht="15.75" thickBot="1">
      <c r="A36" s="36"/>
      <c r="B36" s="27" t="s">
        <v>3</v>
      </c>
      <c r="C36" s="28">
        <f>SUM(C32:C35)</f>
        <v>437</v>
      </c>
      <c r="D36" s="28"/>
      <c r="E36" s="88">
        <f aca="true" t="shared" si="0" ref="E36">SUM(E32:E35)</f>
        <v>570.69252</v>
      </c>
      <c r="F36" s="28"/>
    </row>
    <row r="37" spans="1:6" ht="15.75" thickTop="1">
      <c r="A37" s="36"/>
      <c r="B37" s="36"/>
      <c r="C37" s="36"/>
      <c r="D37" s="36"/>
      <c r="E37" s="36"/>
      <c r="F37" s="36"/>
    </row>
  </sheetData>
  <mergeCells count="13">
    <mergeCell ref="B2:F3"/>
    <mergeCell ref="B15:F15"/>
    <mergeCell ref="B26:F27"/>
    <mergeCell ref="B4:F4"/>
    <mergeCell ref="C17:D17"/>
    <mergeCell ref="E17:F17"/>
    <mergeCell ref="B16:F16"/>
    <mergeCell ref="E30:F30"/>
    <mergeCell ref="C30:D30"/>
    <mergeCell ref="B28:F29"/>
    <mergeCell ref="E5:F5"/>
    <mergeCell ref="C5:D5"/>
    <mergeCell ref="B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workbookViewId="0" topLeftCell="A22">
      <selection activeCell="B44" sqref="B44:F44"/>
    </sheetView>
  </sheetViews>
  <sheetFormatPr defaultColWidth="9.140625" defaultRowHeight="15"/>
  <cols>
    <col min="2" max="2" width="66.57421875" style="0" customWidth="1"/>
  </cols>
  <sheetData>
    <row r="2" spans="2:8" ht="15">
      <c r="B2" s="250" t="s">
        <v>178</v>
      </c>
      <c r="C2" s="250"/>
      <c r="D2" s="250"/>
      <c r="E2" s="250"/>
      <c r="F2" s="250"/>
      <c r="G2" s="250"/>
      <c r="H2" s="250"/>
    </row>
    <row r="3" spans="2:8" ht="15.75" thickBot="1">
      <c r="B3" s="255" t="s">
        <v>26</v>
      </c>
      <c r="C3" s="255"/>
      <c r="D3" s="255"/>
      <c r="E3" s="255"/>
      <c r="F3" s="255"/>
      <c r="G3" s="255"/>
      <c r="H3" s="255"/>
    </row>
    <row r="4" spans="2:8" ht="15.75" thickTop="1">
      <c r="B4" s="26"/>
      <c r="C4" s="229" t="s">
        <v>27</v>
      </c>
      <c r="D4" s="229"/>
      <c r="E4" s="229" t="s">
        <v>28</v>
      </c>
      <c r="F4" s="229"/>
      <c r="G4" s="229" t="s">
        <v>29</v>
      </c>
      <c r="H4" s="229"/>
    </row>
    <row r="5" spans="2:8" ht="15.75" thickBot="1">
      <c r="B5" s="31"/>
      <c r="C5" s="32" t="s">
        <v>44</v>
      </c>
      <c r="D5" s="32" t="s">
        <v>45</v>
      </c>
      <c r="E5" s="32" t="s">
        <v>44</v>
      </c>
      <c r="F5" s="32" t="s">
        <v>45</v>
      </c>
      <c r="G5" s="32" t="s">
        <v>44</v>
      </c>
      <c r="H5" s="32" t="s">
        <v>45</v>
      </c>
    </row>
    <row r="6" spans="2:8" ht="15">
      <c r="B6" s="2" t="s">
        <v>30</v>
      </c>
      <c r="C6" s="4">
        <v>0.7597</v>
      </c>
      <c r="D6" s="4">
        <v>0.7431</v>
      </c>
      <c r="E6" s="4">
        <v>0.1648</v>
      </c>
      <c r="F6" s="4">
        <v>0.1679</v>
      </c>
      <c r="G6" s="4">
        <v>0.0755</v>
      </c>
      <c r="H6" s="4">
        <v>0.089</v>
      </c>
    </row>
    <row r="7" spans="2:8" ht="15">
      <c r="B7" s="12" t="s">
        <v>31</v>
      </c>
      <c r="C7" s="14">
        <v>0.595</v>
      </c>
      <c r="D7" s="14">
        <v>0.5854</v>
      </c>
      <c r="E7" s="14">
        <v>0.2998</v>
      </c>
      <c r="F7" s="14">
        <v>0.3075</v>
      </c>
      <c r="G7" s="14">
        <v>0.10529999999999999</v>
      </c>
      <c r="H7" s="14">
        <v>0.1072</v>
      </c>
    </row>
    <row r="8" spans="2:8" ht="15">
      <c r="B8" s="2" t="s">
        <v>32</v>
      </c>
      <c r="C8" s="4">
        <v>0.5538000000000001</v>
      </c>
      <c r="D8" s="4">
        <v>0.5525</v>
      </c>
      <c r="E8" s="4">
        <v>0.2929</v>
      </c>
      <c r="F8" s="4">
        <v>0.2798</v>
      </c>
      <c r="G8" s="4">
        <v>0.1533</v>
      </c>
      <c r="H8" s="4">
        <v>0.1677</v>
      </c>
    </row>
    <row r="9" spans="2:8" ht="15">
      <c r="B9" s="12" t="s">
        <v>33</v>
      </c>
      <c r="C9" s="14">
        <v>0.5561</v>
      </c>
      <c r="D9" s="14">
        <v>0.5206</v>
      </c>
      <c r="E9" s="14">
        <v>0.31120000000000003</v>
      </c>
      <c r="F9" s="14">
        <v>0.3207</v>
      </c>
      <c r="G9" s="14">
        <v>0.13269999999999998</v>
      </c>
      <c r="H9" s="14">
        <v>0.1588</v>
      </c>
    </row>
    <row r="10" spans="2:8" ht="15">
      <c r="B10" s="2" t="s">
        <v>34</v>
      </c>
      <c r="C10" s="4">
        <v>0.4714</v>
      </c>
      <c r="D10" s="4">
        <v>0.4793</v>
      </c>
      <c r="E10" s="4">
        <v>0.3616</v>
      </c>
      <c r="F10" s="4">
        <v>0.3428</v>
      </c>
      <c r="G10" s="4">
        <v>0.16699999999999998</v>
      </c>
      <c r="H10" s="4">
        <v>0.178</v>
      </c>
    </row>
    <row r="11" spans="2:8" ht="15">
      <c r="B11" s="12" t="s">
        <v>35</v>
      </c>
      <c r="C11" s="14">
        <v>0.5103</v>
      </c>
      <c r="D11" s="14">
        <v>0.4693</v>
      </c>
      <c r="E11" s="14">
        <v>0.3593</v>
      </c>
      <c r="F11" s="14">
        <v>0.387</v>
      </c>
      <c r="G11" s="14">
        <v>0.1304</v>
      </c>
      <c r="H11" s="14">
        <v>0.1437</v>
      </c>
    </row>
    <row r="12" spans="2:8" ht="15">
      <c r="B12" s="2" t="s">
        <v>36</v>
      </c>
      <c r="C12" s="4">
        <v>0.4851</v>
      </c>
      <c r="D12" s="4">
        <v>0.4679</v>
      </c>
      <c r="E12" s="4">
        <v>0.35009999999999997</v>
      </c>
      <c r="F12" s="4">
        <v>0.3786</v>
      </c>
      <c r="G12" s="4">
        <v>0.1648</v>
      </c>
      <c r="H12" s="4">
        <v>0.1535</v>
      </c>
    </row>
    <row r="13" spans="2:8" ht="15">
      <c r="B13" s="12" t="s">
        <v>37</v>
      </c>
      <c r="C13" s="14">
        <v>0.45539999999999997</v>
      </c>
      <c r="D13" s="14">
        <v>0.4626</v>
      </c>
      <c r="E13" s="14">
        <v>0.3753</v>
      </c>
      <c r="F13" s="14">
        <v>0.3679</v>
      </c>
      <c r="G13" s="14">
        <v>0.1693</v>
      </c>
      <c r="H13" s="14">
        <v>0.1695</v>
      </c>
    </row>
    <row r="14" spans="2:8" ht="15">
      <c r="B14" s="2" t="s">
        <v>38</v>
      </c>
      <c r="C14" s="4">
        <v>0.45539999999999997</v>
      </c>
      <c r="D14" s="4">
        <v>0.444</v>
      </c>
      <c r="E14" s="4">
        <v>0.36840000000000006</v>
      </c>
      <c r="F14" s="4">
        <v>0.4014</v>
      </c>
      <c r="G14" s="4">
        <v>0.17620000000000002</v>
      </c>
      <c r="H14" s="4">
        <v>0.1546</v>
      </c>
    </row>
    <row r="15" spans="2:8" ht="15">
      <c r="B15" s="12" t="s">
        <v>39</v>
      </c>
      <c r="C15" s="14">
        <v>0.4668</v>
      </c>
      <c r="D15" s="14">
        <v>0.4406</v>
      </c>
      <c r="E15" s="14">
        <v>0.35240000000000005</v>
      </c>
      <c r="F15" s="14">
        <v>0.3778</v>
      </c>
      <c r="G15" s="14">
        <v>0.1808</v>
      </c>
      <c r="H15" s="14">
        <v>0.1816</v>
      </c>
    </row>
    <row r="16" spans="2:8" ht="15">
      <c r="B16" s="2" t="s">
        <v>40</v>
      </c>
      <c r="C16" s="4">
        <v>0.4485</v>
      </c>
      <c r="D16" s="4">
        <v>0.4267</v>
      </c>
      <c r="E16" s="4">
        <v>0.37070000000000003</v>
      </c>
      <c r="F16" s="4">
        <v>0.3825</v>
      </c>
      <c r="G16" s="4">
        <v>0.1808</v>
      </c>
      <c r="H16" s="4">
        <v>0.1908</v>
      </c>
    </row>
    <row r="17" spans="2:8" ht="15">
      <c r="B17" s="12" t="s">
        <v>41</v>
      </c>
      <c r="C17" s="14">
        <v>0.4279</v>
      </c>
      <c r="D17" s="14">
        <v>0.3877</v>
      </c>
      <c r="E17" s="14">
        <v>0.4188</v>
      </c>
      <c r="F17" s="14">
        <v>0.4694</v>
      </c>
      <c r="G17" s="14">
        <v>0.1533</v>
      </c>
      <c r="H17" s="14">
        <v>0.1429</v>
      </c>
    </row>
    <row r="18" spans="2:8" ht="15">
      <c r="B18" s="2" t="s">
        <v>42</v>
      </c>
      <c r="C18" s="4">
        <v>0.3066</v>
      </c>
      <c r="D18" s="4">
        <v>0.2862</v>
      </c>
      <c r="E18" s="4">
        <v>0.39590000000000003</v>
      </c>
      <c r="F18" s="4">
        <v>0.4137</v>
      </c>
      <c r="G18" s="4">
        <v>0.2975</v>
      </c>
      <c r="H18" s="4">
        <v>0.3</v>
      </c>
    </row>
    <row r="19" spans="2:8" ht="15.75" thickBot="1">
      <c r="B19" s="30" t="s">
        <v>43</v>
      </c>
      <c r="C19" s="33">
        <v>0.2563</v>
      </c>
      <c r="D19" s="33">
        <v>0.2594</v>
      </c>
      <c r="E19" s="33">
        <v>0.4645</v>
      </c>
      <c r="F19" s="33">
        <v>0.4777</v>
      </c>
      <c r="G19" s="33">
        <v>0.2792</v>
      </c>
      <c r="H19" s="33">
        <v>0.2629</v>
      </c>
    </row>
    <row r="20" spans="2:8" ht="15.75" thickTop="1">
      <c r="B20" s="257" t="s">
        <v>82</v>
      </c>
      <c r="C20" s="257"/>
      <c r="D20" s="257"/>
      <c r="E20" s="257"/>
      <c r="F20" s="257"/>
      <c r="G20" s="257"/>
      <c r="H20" s="257"/>
    </row>
    <row r="21" spans="2:8" ht="15">
      <c r="B21" s="58"/>
      <c r="C21" s="58"/>
      <c r="D21" s="58"/>
      <c r="E21" s="58"/>
      <c r="F21" s="58"/>
      <c r="G21" s="58"/>
      <c r="H21" s="58"/>
    </row>
    <row r="22" spans="2:8" ht="15">
      <c r="B22" s="52"/>
      <c r="C22" s="53"/>
      <c r="D22" s="53"/>
      <c r="E22" s="53"/>
      <c r="F22" s="53"/>
      <c r="G22" s="53"/>
      <c r="H22" s="53"/>
    </row>
    <row r="23" spans="2:8" ht="15">
      <c r="B23" s="227" t="s">
        <v>209</v>
      </c>
      <c r="C23" s="227"/>
      <c r="D23" s="227"/>
      <c r="E23" s="227"/>
      <c r="F23" s="227"/>
      <c r="G23" s="53"/>
      <c r="H23" s="53"/>
    </row>
    <row r="24" spans="2:6" ht="15">
      <c r="B24" s="256" t="s">
        <v>81</v>
      </c>
      <c r="C24" s="256"/>
      <c r="D24" s="256"/>
      <c r="E24" s="256"/>
      <c r="F24" s="256"/>
    </row>
    <row r="25" spans="2:11" ht="15.75" thickBot="1">
      <c r="B25" s="256"/>
      <c r="C25" s="256"/>
      <c r="D25" s="256"/>
      <c r="E25" s="256"/>
      <c r="F25" s="256"/>
      <c r="K25" s="34"/>
    </row>
    <row r="26" spans="2:15" ht="15.75" thickTop="1">
      <c r="B26" s="26"/>
      <c r="C26" s="246" t="s">
        <v>44</v>
      </c>
      <c r="D26" s="246"/>
      <c r="E26" s="246" t="s">
        <v>45</v>
      </c>
      <c r="F26" s="246"/>
      <c r="J26" s="1"/>
      <c r="K26" s="1"/>
      <c r="O26" s="1"/>
    </row>
    <row r="27" spans="2:15" ht="15.75" thickBot="1">
      <c r="B27" s="31"/>
      <c r="C27" s="50" t="s">
        <v>13</v>
      </c>
      <c r="D27" s="50" t="s">
        <v>14</v>
      </c>
      <c r="E27" s="50" t="s">
        <v>13</v>
      </c>
      <c r="F27" s="50" t="s">
        <v>14</v>
      </c>
      <c r="J27" s="1"/>
      <c r="K27" s="1"/>
      <c r="O27" s="1"/>
    </row>
    <row r="28" spans="2:15" ht="15">
      <c r="B28" s="2" t="s">
        <v>78</v>
      </c>
      <c r="C28" s="3">
        <v>104</v>
      </c>
      <c r="D28" s="4">
        <v>0.2494</v>
      </c>
      <c r="E28" s="49">
        <v>139.733680464</v>
      </c>
      <c r="F28" s="4">
        <v>0.2682</v>
      </c>
      <c r="O28" s="1"/>
    </row>
    <row r="29" spans="2:6" ht="15">
      <c r="B29" s="12" t="s">
        <v>79</v>
      </c>
      <c r="C29" s="13">
        <v>135</v>
      </c>
      <c r="D29" s="14">
        <v>0.3237</v>
      </c>
      <c r="E29" s="51">
        <v>182.039328688</v>
      </c>
      <c r="F29" s="14">
        <v>0.3494</v>
      </c>
    </row>
    <row r="30" spans="2:6" ht="15">
      <c r="B30" s="2" t="s">
        <v>80</v>
      </c>
      <c r="C30" s="3">
        <v>178</v>
      </c>
      <c r="D30" s="4">
        <v>0.4269</v>
      </c>
      <c r="E30" s="49">
        <v>199.23251084800003</v>
      </c>
      <c r="F30" s="4">
        <v>0.3824</v>
      </c>
    </row>
    <row r="31" spans="2:6" ht="15.75" thickBot="1">
      <c r="B31" s="54" t="s">
        <v>3</v>
      </c>
      <c r="C31" s="55">
        <f>SUM(C28:C30)</f>
        <v>417</v>
      </c>
      <c r="D31" s="55"/>
      <c r="E31" s="56">
        <f>SUM(E28:E30)</f>
        <v>521.00552</v>
      </c>
      <c r="F31" s="55"/>
    </row>
    <row r="32" ht="15.75" thickTop="1"/>
    <row r="34" spans="2:6" ht="15">
      <c r="B34" s="250" t="s">
        <v>210</v>
      </c>
      <c r="C34" s="250"/>
      <c r="D34" s="250"/>
      <c r="E34" s="250"/>
      <c r="F34" s="250"/>
    </row>
    <row r="35" spans="2:6" ht="15.75" thickBot="1">
      <c r="B35" s="254" t="s">
        <v>97</v>
      </c>
      <c r="C35" s="254"/>
      <c r="D35" s="254"/>
      <c r="E35" s="254"/>
      <c r="F35" s="254"/>
    </row>
    <row r="36" spans="2:6" ht="15.75" thickTop="1">
      <c r="B36" s="26"/>
      <c r="C36" s="246" t="s">
        <v>44</v>
      </c>
      <c r="D36" s="246"/>
      <c r="E36" s="246" t="s">
        <v>45</v>
      </c>
      <c r="F36" s="246"/>
    </row>
    <row r="37" spans="2:6" ht="15.75" thickBot="1">
      <c r="B37" s="31"/>
      <c r="C37" s="50" t="s">
        <v>13</v>
      </c>
      <c r="D37" s="50" t="s">
        <v>14</v>
      </c>
      <c r="E37" s="50" t="s">
        <v>13</v>
      </c>
      <c r="F37" s="50" t="s">
        <v>14</v>
      </c>
    </row>
    <row r="38" spans="2:6" ht="15">
      <c r="B38" s="2" t="s">
        <v>99</v>
      </c>
      <c r="C38" s="3">
        <v>247</v>
      </c>
      <c r="D38" s="4">
        <v>0.5704</v>
      </c>
      <c r="E38" s="49">
        <v>298.993982151</v>
      </c>
      <c r="F38" s="4">
        <v>0.5287</v>
      </c>
    </row>
    <row r="39" spans="2:6" ht="15">
      <c r="B39" s="12" t="s">
        <v>98</v>
      </c>
      <c r="C39" s="13">
        <v>186</v>
      </c>
      <c r="D39" s="14">
        <v>0.4296</v>
      </c>
      <c r="E39" s="51">
        <v>266.53274784900003</v>
      </c>
      <c r="F39" s="14">
        <v>0.4713</v>
      </c>
    </row>
    <row r="40" spans="2:6" ht="15.75" thickBot="1">
      <c r="B40" s="27" t="s">
        <v>3</v>
      </c>
      <c r="C40" s="28">
        <f>SUM(C38:C39)</f>
        <v>433</v>
      </c>
      <c r="D40" s="28"/>
      <c r="E40" s="88">
        <f>SUM(E38:E39)</f>
        <v>565.52673</v>
      </c>
      <c r="F40" s="28"/>
    </row>
    <row r="41" ht="15.75" thickTop="1"/>
    <row r="43" spans="2:6" ht="15">
      <c r="B43" s="252" t="s">
        <v>211</v>
      </c>
      <c r="C43" s="252"/>
      <c r="D43" s="252"/>
      <c r="E43" s="252"/>
      <c r="F43" s="252"/>
    </row>
    <row r="44" spans="2:6" ht="15.75" thickBot="1">
      <c r="B44" s="254" t="s">
        <v>112</v>
      </c>
      <c r="C44" s="254"/>
      <c r="D44" s="254"/>
      <c r="E44" s="254"/>
      <c r="F44" s="254"/>
    </row>
    <row r="45" spans="2:6" ht="15.75" thickTop="1">
      <c r="B45" s="26"/>
      <c r="C45" s="246" t="s">
        <v>44</v>
      </c>
      <c r="D45" s="246"/>
      <c r="E45" s="246" t="s">
        <v>45</v>
      </c>
      <c r="F45" s="246"/>
    </row>
    <row r="46" spans="2:6" ht="15.75" thickBot="1">
      <c r="B46" s="31"/>
      <c r="C46" s="50" t="s">
        <v>13</v>
      </c>
      <c r="D46" s="50" t="s">
        <v>14</v>
      </c>
      <c r="E46" s="50" t="s">
        <v>13</v>
      </c>
      <c r="F46" s="50" t="s">
        <v>14</v>
      </c>
    </row>
    <row r="47" spans="2:6" ht="15">
      <c r="B47" s="2" t="s">
        <v>99</v>
      </c>
      <c r="C47" s="3">
        <v>52</v>
      </c>
      <c r="D47" s="4">
        <v>0.2921</v>
      </c>
      <c r="E47" s="49">
        <v>70.808106816</v>
      </c>
      <c r="F47" s="4">
        <v>0.2736</v>
      </c>
    </row>
    <row r="48" spans="2:11" ht="15">
      <c r="B48" s="12" t="s">
        <v>98</v>
      </c>
      <c r="C48" s="13">
        <v>126</v>
      </c>
      <c r="D48" s="14">
        <v>0.7079000000000001</v>
      </c>
      <c r="E48" s="51">
        <v>187.993453184</v>
      </c>
      <c r="F48" s="14">
        <v>0.7264</v>
      </c>
      <c r="J48" s="47"/>
      <c r="K48" s="47"/>
    </row>
    <row r="49" spans="2:11" ht="15.75" thickBot="1">
      <c r="B49" s="27" t="s">
        <v>3</v>
      </c>
      <c r="C49" s="28">
        <f>SUM(C47:C48)</f>
        <v>178</v>
      </c>
      <c r="D49" s="28"/>
      <c r="E49" s="88">
        <f>SUM(E47:E48)</f>
        <v>258.80156</v>
      </c>
      <c r="F49" s="28"/>
      <c r="J49" s="47"/>
      <c r="K49" s="47"/>
    </row>
    <row r="50" spans="2:6" ht="15.75" thickTop="1">
      <c r="B50" s="253" t="s">
        <v>113</v>
      </c>
      <c r="C50" s="253"/>
      <c r="D50" s="253"/>
      <c r="E50" s="253"/>
      <c r="F50" s="253"/>
    </row>
  </sheetData>
  <mergeCells count="19">
    <mergeCell ref="B34:F34"/>
    <mergeCell ref="B43:F43"/>
    <mergeCell ref="B23:F23"/>
    <mergeCell ref="B2:H2"/>
    <mergeCell ref="B3:H3"/>
    <mergeCell ref="C26:D26"/>
    <mergeCell ref="E26:F26"/>
    <mergeCell ref="B24:F25"/>
    <mergeCell ref="B20:H20"/>
    <mergeCell ref="G4:H4"/>
    <mergeCell ref="E4:F4"/>
    <mergeCell ref="C4:D4"/>
    <mergeCell ref="B50:F50"/>
    <mergeCell ref="B35:F35"/>
    <mergeCell ref="C36:D36"/>
    <mergeCell ref="E36:F36"/>
    <mergeCell ref="B44:F44"/>
    <mergeCell ref="C45:D45"/>
    <mergeCell ref="E45:F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workbookViewId="0" topLeftCell="A7">
      <selection activeCell="B40" sqref="B40:F40"/>
    </sheetView>
  </sheetViews>
  <sheetFormatPr defaultColWidth="9.140625" defaultRowHeight="15"/>
  <cols>
    <col min="2" max="2" width="49.7109375" style="0" customWidth="1"/>
  </cols>
  <sheetData>
    <row r="2" spans="2:6" ht="15">
      <c r="B2" s="258" t="s">
        <v>195</v>
      </c>
      <c r="C2" s="258"/>
      <c r="D2" s="258"/>
      <c r="E2" s="258"/>
      <c r="F2" s="258"/>
    </row>
    <row r="3" spans="2:6" ht="15">
      <c r="B3" s="258"/>
      <c r="C3" s="258"/>
      <c r="D3" s="258"/>
      <c r="E3" s="258"/>
      <c r="F3" s="258"/>
    </row>
    <row r="4" spans="2:6" ht="15.75" thickBot="1">
      <c r="B4" s="228" t="s">
        <v>118</v>
      </c>
      <c r="C4" s="228"/>
      <c r="D4" s="228"/>
      <c r="E4" s="228"/>
      <c r="F4" s="228"/>
    </row>
    <row r="5" spans="2:6" ht="15.75" thickTop="1">
      <c r="B5" s="78"/>
      <c r="C5" s="247" t="s">
        <v>44</v>
      </c>
      <c r="D5" s="247"/>
      <c r="E5" s="247" t="s">
        <v>45</v>
      </c>
      <c r="F5" s="247"/>
    </row>
    <row r="6" spans="2:6" ht="15.75" thickBot="1">
      <c r="B6" s="2"/>
      <c r="C6" s="79" t="s">
        <v>13</v>
      </c>
      <c r="D6" s="79" t="s">
        <v>14</v>
      </c>
      <c r="E6" s="79" t="s">
        <v>93</v>
      </c>
      <c r="F6" s="79" t="s">
        <v>14</v>
      </c>
    </row>
    <row r="7" spans="2:6" ht="15">
      <c r="B7" s="80" t="s">
        <v>114</v>
      </c>
      <c r="C7" s="100">
        <v>22</v>
      </c>
      <c r="D7" s="101">
        <v>0.1183</v>
      </c>
      <c r="E7" s="102">
        <v>31.21128363</v>
      </c>
      <c r="F7" s="101">
        <v>0.1171</v>
      </c>
    </row>
    <row r="8" spans="2:6" ht="15">
      <c r="B8" s="12" t="s">
        <v>115</v>
      </c>
      <c r="C8" s="13">
        <v>33</v>
      </c>
      <c r="D8" s="14">
        <v>0.17739999999999997</v>
      </c>
      <c r="E8" s="51">
        <v>37.92797319</v>
      </c>
      <c r="F8" s="14">
        <v>0.1423</v>
      </c>
    </row>
    <row r="9" spans="2:6" ht="15">
      <c r="B9" s="2" t="s">
        <v>116</v>
      </c>
      <c r="C9" s="3">
        <v>74</v>
      </c>
      <c r="D9" s="4">
        <v>0.3978</v>
      </c>
      <c r="E9" s="49">
        <v>104.66841231000001</v>
      </c>
      <c r="F9" s="4">
        <v>0.3927</v>
      </c>
    </row>
    <row r="10" spans="2:6" ht="15">
      <c r="B10" s="12" t="s">
        <v>117</v>
      </c>
      <c r="C10" s="13">
        <v>57</v>
      </c>
      <c r="D10" s="14">
        <v>0.3065</v>
      </c>
      <c r="E10" s="51">
        <v>92.75428439999999</v>
      </c>
      <c r="F10" s="14">
        <v>0.348</v>
      </c>
    </row>
    <row r="11" spans="2:6" ht="15.75" thickBot="1">
      <c r="B11" s="27" t="s">
        <v>3</v>
      </c>
      <c r="C11" s="28">
        <f>SUM(C7:C10)</f>
        <v>186</v>
      </c>
      <c r="D11" s="28"/>
      <c r="E11" s="88">
        <f aca="true" t="shared" si="0" ref="E11">SUM(E7:E10)</f>
        <v>266.56195353</v>
      </c>
      <c r="F11" s="28"/>
    </row>
    <row r="12" spans="2:6" ht="15.75" thickTop="1">
      <c r="B12" s="201"/>
      <c r="C12" s="202"/>
      <c r="D12" s="202"/>
      <c r="E12" s="203"/>
      <c r="F12" s="202"/>
    </row>
    <row r="14" spans="2:6" ht="15">
      <c r="B14" s="249" t="s">
        <v>212</v>
      </c>
      <c r="C14" s="249"/>
      <c r="D14" s="249"/>
      <c r="E14" s="249"/>
      <c r="F14" s="249"/>
    </row>
    <row r="15" spans="2:6" ht="15">
      <c r="B15" s="249"/>
      <c r="C15" s="249"/>
      <c r="D15" s="249"/>
      <c r="E15" s="249"/>
      <c r="F15" s="249"/>
    </row>
    <row r="16" spans="2:6" ht="15.75" thickBot="1">
      <c r="B16" s="228" t="s">
        <v>119</v>
      </c>
      <c r="C16" s="228"/>
      <c r="D16" s="228"/>
      <c r="E16" s="228"/>
      <c r="F16" s="228"/>
    </row>
    <row r="17" spans="2:6" ht="15.75" thickTop="1">
      <c r="B17" s="78"/>
      <c r="C17" s="247" t="s">
        <v>44</v>
      </c>
      <c r="D17" s="247"/>
      <c r="E17" s="247" t="s">
        <v>45</v>
      </c>
      <c r="F17" s="247"/>
    </row>
    <row r="18" spans="2:6" ht="15.75" thickBot="1">
      <c r="B18" s="2"/>
      <c r="C18" s="79" t="s">
        <v>13</v>
      </c>
      <c r="D18" s="79" t="s">
        <v>14</v>
      </c>
      <c r="E18" s="79" t="s">
        <v>93</v>
      </c>
      <c r="F18" s="79" t="s">
        <v>14</v>
      </c>
    </row>
    <row r="19" spans="2:6" ht="15">
      <c r="B19" s="80" t="s">
        <v>114</v>
      </c>
      <c r="C19" s="100">
        <v>25</v>
      </c>
      <c r="D19" s="101">
        <v>0.13970000000000002</v>
      </c>
      <c r="E19" s="102">
        <v>32.72323051400001</v>
      </c>
      <c r="F19" s="101">
        <v>0.1259</v>
      </c>
    </row>
    <row r="20" spans="2:6" ht="15">
      <c r="B20" s="12" t="s">
        <v>115</v>
      </c>
      <c r="C20" s="13">
        <v>57</v>
      </c>
      <c r="D20" s="14">
        <v>0.3184</v>
      </c>
      <c r="E20" s="51">
        <v>73.32186916600001</v>
      </c>
      <c r="F20" s="14">
        <v>0.2821</v>
      </c>
    </row>
    <row r="21" spans="2:6" ht="15">
      <c r="B21" s="2" t="s">
        <v>116</v>
      </c>
      <c r="C21" s="3">
        <v>44</v>
      </c>
      <c r="D21" s="4">
        <v>0.2458</v>
      </c>
      <c r="E21" s="49">
        <v>58.116873256000005</v>
      </c>
      <c r="F21" s="4">
        <v>0.2236</v>
      </c>
    </row>
    <row r="22" spans="2:6" ht="15">
      <c r="B22" s="12" t="s">
        <v>117</v>
      </c>
      <c r="C22" s="13">
        <v>53</v>
      </c>
      <c r="D22" s="14">
        <v>0.2961</v>
      </c>
      <c r="E22" s="51">
        <v>95.75248706400001</v>
      </c>
      <c r="F22" s="14">
        <v>0.3684</v>
      </c>
    </row>
    <row r="23" spans="2:6" ht="15.75" thickBot="1">
      <c r="B23" s="27" t="s">
        <v>3</v>
      </c>
      <c r="C23" s="28">
        <f>SUM(C19:C22)</f>
        <v>179</v>
      </c>
      <c r="D23" s="28"/>
      <c r="E23" s="88">
        <f aca="true" t="shared" si="1" ref="E23">SUM(E19:E22)</f>
        <v>259.9144600000001</v>
      </c>
      <c r="F23" s="28"/>
    </row>
    <row r="24" ht="15.75" thickTop="1"/>
    <row r="26" spans="2:6" ht="15">
      <c r="B26" s="227" t="s">
        <v>197</v>
      </c>
      <c r="C26" s="227"/>
      <c r="D26" s="227"/>
      <c r="E26" s="227"/>
      <c r="F26" s="227"/>
    </row>
    <row r="27" spans="2:6" ht="15">
      <c r="B27" s="227"/>
      <c r="C27" s="227"/>
      <c r="D27" s="227"/>
      <c r="E27" s="227"/>
      <c r="F27" s="227"/>
    </row>
    <row r="28" spans="2:6" ht="15.75" thickBot="1">
      <c r="B28" s="228" t="s">
        <v>120</v>
      </c>
      <c r="C28" s="228"/>
      <c r="D28" s="228"/>
      <c r="E28" s="228"/>
      <c r="F28" s="228"/>
    </row>
    <row r="29" spans="2:6" ht="15.75" thickTop="1">
      <c r="B29" s="78"/>
      <c r="C29" s="247" t="s">
        <v>44</v>
      </c>
      <c r="D29" s="247"/>
      <c r="E29" s="247" t="s">
        <v>45</v>
      </c>
      <c r="F29" s="247"/>
    </row>
    <row r="30" spans="2:6" ht="15.75" thickBot="1">
      <c r="B30" s="2"/>
      <c r="C30" s="79" t="s">
        <v>13</v>
      </c>
      <c r="D30" s="79" t="s">
        <v>14</v>
      </c>
      <c r="E30" s="79" t="s">
        <v>93</v>
      </c>
      <c r="F30" s="79" t="s">
        <v>14</v>
      </c>
    </row>
    <row r="31" spans="2:6" ht="15">
      <c r="B31" s="80" t="s">
        <v>114</v>
      </c>
      <c r="C31" s="100">
        <v>19</v>
      </c>
      <c r="D31" s="101">
        <v>0.1056</v>
      </c>
      <c r="E31" s="102">
        <v>27.03585544</v>
      </c>
      <c r="F31" s="101">
        <v>0.106</v>
      </c>
    </row>
    <row r="32" spans="2:6" ht="15">
      <c r="B32" s="12" t="s">
        <v>115</v>
      </c>
      <c r="C32" s="13">
        <v>58</v>
      </c>
      <c r="D32" s="14">
        <v>0.3222</v>
      </c>
      <c r="E32" s="51">
        <v>90.28955495999999</v>
      </c>
      <c r="F32" s="14">
        <v>0.354</v>
      </c>
    </row>
    <row r="33" spans="2:6" ht="15">
      <c r="B33" s="2" t="s">
        <v>116</v>
      </c>
      <c r="C33" s="3">
        <v>50</v>
      </c>
      <c r="D33" s="4">
        <v>0.2778</v>
      </c>
      <c r="E33" s="49">
        <v>58.637199675999994</v>
      </c>
      <c r="F33" s="4">
        <v>0.2299</v>
      </c>
    </row>
    <row r="34" spans="2:6" ht="15">
      <c r="B34" s="12" t="s">
        <v>117</v>
      </c>
      <c r="C34" s="13">
        <v>53</v>
      </c>
      <c r="D34" s="14">
        <v>0.2944</v>
      </c>
      <c r="E34" s="51">
        <v>79.11813544799999</v>
      </c>
      <c r="F34" s="14">
        <v>0.3102</v>
      </c>
    </row>
    <row r="35" spans="2:6" ht="15.75" thickBot="1">
      <c r="B35" s="27" t="s">
        <v>3</v>
      </c>
      <c r="C35" s="28">
        <f>SUM(C31:C34)</f>
        <v>180</v>
      </c>
      <c r="D35" s="28"/>
      <c r="E35" s="88">
        <f aca="true" t="shared" si="2" ref="E35">SUM(E31:E34)</f>
        <v>255.08074552399995</v>
      </c>
      <c r="F35" s="28"/>
    </row>
    <row r="36" ht="15.75" thickTop="1"/>
    <row r="38" spans="2:15" ht="15">
      <c r="B38" s="249" t="s">
        <v>213</v>
      </c>
      <c r="C38" s="249"/>
      <c r="D38" s="249"/>
      <c r="E38" s="249"/>
      <c r="F38" s="249"/>
      <c r="G38" s="53"/>
      <c r="H38" s="53"/>
      <c r="I38" s="53"/>
      <c r="J38" s="53"/>
      <c r="K38" s="53"/>
      <c r="L38" s="53"/>
      <c r="M38" s="53"/>
      <c r="N38" s="53"/>
      <c r="O38" s="53"/>
    </row>
    <row r="39" spans="2:15" ht="15">
      <c r="B39" s="249"/>
      <c r="C39" s="249"/>
      <c r="D39" s="249"/>
      <c r="E39" s="249"/>
      <c r="F39" s="249"/>
      <c r="G39" s="53"/>
      <c r="H39" s="53"/>
      <c r="I39" s="53"/>
      <c r="J39" s="53"/>
      <c r="K39" s="53"/>
      <c r="L39" s="53"/>
      <c r="M39" s="53"/>
      <c r="N39" s="53"/>
      <c r="O39" s="53"/>
    </row>
    <row r="40" spans="2:15" ht="15.75" thickBot="1">
      <c r="B40" s="228" t="s">
        <v>121</v>
      </c>
      <c r="C40" s="228"/>
      <c r="D40" s="228"/>
      <c r="E40" s="228"/>
      <c r="F40" s="228"/>
      <c r="G40" s="53"/>
      <c r="H40" s="53"/>
      <c r="I40" s="103"/>
      <c r="J40" s="103"/>
      <c r="K40" s="53"/>
      <c r="L40" s="53"/>
      <c r="M40" s="103"/>
      <c r="N40" s="103"/>
      <c r="O40" s="53"/>
    </row>
    <row r="41" spans="2:15" ht="15.75" thickTop="1">
      <c r="B41" s="78"/>
      <c r="C41" s="247" t="s">
        <v>44</v>
      </c>
      <c r="D41" s="247"/>
      <c r="E41" s="247" t="s">
        <v>45</v>
      </c>
      <c r="F41" s="247"/>
      <c r="G41" s="53"/>
      <c r="H41" s="53"/>
      <c r="I41" s="53"/>
      <c r="J41" s="53"/>
      <c r="K41" s="53"/>
      <c r="L41" s="53"/>
      <c r="M41" s="53"/>
      <c r="N41" s="53"/>
      <c r="O41" s="53"/>
    </row>
    <row r="42" spans="2:15" ht="15.75" thickBot="1">
      <c r="B42" s="2"/>
      <c r="C42" s="79" t="s">
        <v>13</v>
      </c>
      <c r="D42" s="79" t="s">
        <v>14</v>
      </c>
      <c r="E42" s="79" t="s">
        <v>93</v>
      </c>
      <c r="F42" s="79" t="s">
        <v>14</v>
      </c>
      <c r="G42" s="53"/>
      <c r="H42" s="53"/>
      <c r="I42" s="53"/>
      <c r="J42" s="53"/>
      <c r="K42" s="53"/>
      <c r="L42" s="53"/>
      <c r="M42" s="53"/>
      <c r="N42" s="53"/>
      <c r="O42" s="53"/>
    </row>
    <row r="43" spans="2:6" ht="15">
      <c r="B43" s="80" t="s">
        <v>114</v>
      </c>
      <c r="C43" s="100">
        <v>12</v>
      </c>
      <c r="D43" s="101">
        <v>0.0663</v>
      </c>
      <c r="E43" s="102">
        <v>16.045239056</v>
      </c>
      <c r="F43" s="101">
        <v>0.0616</v>
      </c>
    </row>
    <row r="44" spans="2:6" ht="15">
      <c r="B44" s="12" t="s">
        <v>115</v>
      </c>
      <c r="C44" s="13">
        <v>38</v>
      </c>
      <c r="D44" s="14">
        <v>0.20989999999999998</v>
      </c>
      <c r="E44" s="51">
        <v>55.793672171999994</v>
      </c>
      <c r="F44" s="14">
        <v>0.2142</v>
      </c>
    </row>
    <row r="45" spans="2:6" ht="15">
      <c r="B45" s="2" t="s">
        <v>116</v>
      </c>
      <c r="C45" s="3">
        <v>61</v>
      </c>
      <c r="D45" s="4">
        <v>0.337</v>
      </c>
      <c r="E45" s="49">
        <v>87.46739082799999</v>
      </c>
      <c r="F45" s="4">
        <v>0.3358</v>
      </c>
    </row>
    <row r="46" spans="2:6" ht="15">
      <c r="B46" s="12" t="s">
        <v>117</v>
      </c>
      <c r="C46" s="13">
        <v>70</v>
      </c>
      <c r="D46" s="14">
        <v>0.38670000000000004</v>
      </c>
      <c r="E46" s="51">
        <v>101.168357944</v>
      </c>
      <c r="F46" s="14">
        <v>0.3884</v>
      </c>
    </row>
    <row r="47" spans="2:6" ht="15.75" thickBot="1">
      <c r="B47" s="27" t="s">
        <v>3</v>
      </c>
      <c r="C47" s="28">
        <f>SUM(C43:C46)</f>
        <v>181</v>
      </c>
      <c r="D47" s="28"/>
      <c r="E47" s="88">
        <f aca="true" t="shared" si="3" ref="E47">SUM(E43:E46)</f>
        <v>260.47466</v>
      </c>
      <c r="F47" s="28"/>
    </row>
    <row r="48" ht="15.75" thickTop="1"/>
  </sheetData>
  <mergeCells count="16">
    <mergeCell ref="B2:F3"/>
    <mergeCell ref="B14:F15"/>
    <mergeCell ref="B26:F27"/>
    <mergeCell ref="B38:F39"/>
    <mergeCell ref="B4:F4"/>
    <mergeCell ref="B16:F16"/>
    <mergeCell ref="B28:F28"/>
    <mergeCell ref="C29:D29"/>
    <mergeCell ref="E29:F29"/>
    <mergeCell ref="C5:D5"/>
    <mergeCell ref="E5:F5"/>
    <mergeCell ref="B40:F40"/>
    <mergeCell ref="C41:D41"/>
    <mergeCell ref="E41:F41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workbookViewId="0" topLeftCell="A1">
      <selection activeCell="B4" sqref="B4:G4"/>
    </sheetView>
  </sheetViews>
  <sheetFormatPr defaultColWidth="9.140625" defaultRowHeight="15"/>
  <cols>
    <col min="2" max="2" width="39.8515625" style="0" customWidth="1"/>
  </cols>
  <sheetData>
    <row r="1" ht="15">
      <c r="C1" s="1"/>
    </row>
    <row r="2" spans="2:7" ht="15">
      <c r="B2" s="249" t="s">
        <v>214</v>
      </c>
      <c r="C2" s="249"/>
      <c r="D2" s="249"/>
      <c r="E2" s="249"/>
      <c r="F2" s="249"/>
      <c r="G2" s="249"/>
    </row>
    <row r="3" spans="2:7" ht="15">
      <c r="B3" s="249"/>
      <c r="C3" s="249"/>
      <c r="D3" s="249"/>
      <c r="E3" s="249"/>
      <c r="F3" s="249"/>
      <c r="G3" s="249"/>
    </row>
    <row r="4" spans="2:11" ht="15.75" thickBot="1">
      <c r="B4" s="255" t="s">
        <v>122</v>
      </c>
      <c r="C4" s="255"/>
      <c r="D4" s="255"/>
      <c r="E4" s="255"/>
      <c r="F4" s="255"/>
      <c r="G4" s="255"/>
      <c r="H4" s="99"/>
      <c r="I4" s="99"/>
      <c r="J4" s="99"/>
      <c r="K4" s="99"/>
    </row>
    <row r="5" spans="2:7" ht="15.75" thickTop="1">
      <c r="B5" s="26"/>
      <c r="C5" s="106"/>
      <c r="D5" s="229" t="s">
        <v>44</v>
      </c>
      <c r="E5" s="229"/>
      <c r="F5" s="229" t="s">
        <v>45</v>
      </c>
      <c r="G5" s="229"/>
    </row>
    <row r="6" spans="2:7" ht="15.75" thickBot="1">
      <c r="B6" s="36"/>
      <c r="C6" s="104"/>
      <c r="D6" s="105" t="s">
        <v>13</v>
      </c>
      <c r="E6" s="105" t="s">
        <v>14</v>
      </c>
      <c r="F6" s="105" t="s">
        <v>13</v>
      </c>
      <c r="G6" s="105" t="s">
        <v>14</v>
      </c>
    </row>
    <row r="7" spans="2:7" ht="15">
      <c r="B7" s="260" t="s">
        <v>125</v>
      </c>
      <c r="C7" s="80" t="s">
        <v>99</v>
      </c>
      <c r="D7" s="100">
        <v>91</v>
      </c>
      <c r="E7" s="101">
        <v>0.4892</v>
      </c>
      <c r="F7" s="102">
        <v>120.44730207</v>
      </c>
      <c r="G7" s="101">
        <v>0.4519</v>
      </c>
    </row>
    <row r="8" spans="2:7" ht="15">
      <c r="B8" s="237"/>
      <c r="C8" s="12" t="s">
        <v>98</v>
      </c>
      <c r="D8" s="13">
        <v>95</v>
      </c>
      <c r="E8" s="14">
        <v>0.5108</v>
      </c>
      <c r="F8" s="51">
        <v>146.08799793</v>
      </c>
      <c r="G8" s="14">
        <v>0.5481</v>
      </c>
    </row>
    <row r="9" spans="2:7" ht="15">
      <c r="B9" s="238"/>
      <c r="C9" s="5" t="s">
        <v>3</v>
      </c>
      <c r="D9" s="6">
        <f>SUM(D7:D8)</f>
        <v>186</v>
      </c>
      <c r="E9" s="6"/>
      <c r="F9" s="91">
        <v>266.5353</v>
      </c>
      <c r="G9" s="7"/>
    </row>
    <row r="10" spans="2:7" ht="15" customHeight="1">
      <c r="B10" s="236" t="s">
        <v>124</v>
      </c>
      <c r="C10" s="8" t="s">
        <v>99</v>
      </c>
      <c r="D10" s="9">
        <v>79</v>
      </c>
      <c r="E10" s="10">
        <v>0.42469999999999997</v>
      </c>
      <c r="F10" s="89">
        <v>117.11561082</v>
      </c>
      <c r="G10" s="10">
        <v>0.4394</v>
      </c>
    </row>
    <row r="11" spans="2:7" ht="15">
      <c r="B11" s="237"/>
      <c r="C11" s="12" t="s">
        <v>98</v>
      </c>
      <c r="D11" s="13">
        <v>107</v>
      </c>
      <c r="E11" s="14">
        <v>0.5753</v>
      </c>
      <c r="F11" s="51">
        <v>149.41968918</v>
      </c>
      <c r="G11" s="14">
        <v>0.5606</v>
      </c>
    </row>
    <row r="12" spans="2:11" ht="15">
      <c r="B12" s="238"/>
      <c r="C12" s="5" t="s">
        <v>3</v>
      </c>
      <c r="D12" s="6">
        <f>SUM(D10:D11)</f>
        <v>186</v>
      </c>
      <c r="E12" s="6"/>
      <c r="F12" s="91">
        <v>266.5353</v>
      </c>
      <c r="G12" s="7"/>
      <c r="K12" s="34"/>
    </row>
    <row r="13" spans="2:7" ht="15" customHeight="1">
      <c r="B13" s="236" t="s">
        <v>123</v>
      </c>
      <c r="C13" s="8" t="s">
        <v>99</v>
      </c>
      <c r="D13" s="9">
        <v>81</v>
      </c>
      <c r="E13" s="10">
        <v>0.4355</v>
      </c>
      <c r="F13" s="89">
        <v>108.2133318</v>
      </c>
      <c r="G13" s="10">
        <v>0.406</v>
      </c>
    </row>
    <row r="14" spans="2:7" ht="15">
      <c r="B14" s="237"/>
      <c r="C14" s="12" t="s">
        <v>98</v>
      </c>
      <c r="D14" s="13">
        <v>105</v>
      </c>
      <c r="E14" s="14">
        <v>0.5645</v>
      </c>
      <c r="F14" s="51">
        <v>158.3219682</v>
      </c>
      <c r="G14" s="14">
        <v>0.594</v>
      </c>
    </row>
    <row r="15" spans="2:7" ht="15">
      <c r="B15" s="238"/>
      <c r="C15" s="5" t="s">
        <v>3</v>
      </c>
      <c r="D15" s="6">
        <f>SUM(D13:D14)</f>
        <v>186</v>
      </c>
      <c r="E15" s="6"/>
      <c r="F15" s="91">
        <v>266.5353</v>
      </c>
      <c r="G15" s="7"/>
    </row>
    <row r="16" spans="2:7" ht="15" customHeight="1">
      <c r="B16" s="236" t="s">
        <v>126</v>
      </c>
      <c r="C16" s="8" t="s">
        <v>99</v>
      </c>
      <c r="D16" s="9">
        <v>90</v>
      </c>
      <c r="E16" s="10">
        <v>0.4839</v>
      </c>
      <c r="F16" s="89">
        <v>122.65954506</v>
      </c>
      <c r="G16" s="10">
        <v>0.4602</v>
      </c>
    </row>
    <row r="17" spans="2:7" ht="15">
      <c r="B17" s="237"/>
      <c r="C17" s="12" t="s">
        <v>98</v>
      </c>
      <c r="D17" s="13">
        <v>96</v>
      </c>
      <c r="E17" s="14">
        <v>0.5161</v>
      </c>
      <c r="F17" s="51">
        <v>143.87575493999998</v>
      </c>
      <c r="G17" s="14">
        <v>0.5398</v>
      </c>
    </row>
    <row r="18" spans="2:7" ht="15">
      <c r="B18" s="238"/>
      <c r="C18" s="5" t="s">
        <v>3</v>
      </c>
      <c r="D18" s="6">
        <f>SUM(D16:D17)</f>
        <v>186</v>
      </c>
      <c r="E18" s="6"/>
      <c r="F18" s="91">
        <v>266.5353</v>
      </c>
      <c r="G18" s="7"/>
    </row>
    <row r="19" spans="2:7" ht="15">
      <c r="B19" s="236" t="s">
        <v>127</v>
      </c>
      <c r="C19" s="8" t="s">
        <v>99</v>
      </c>
      <c r="D19" s="9">
        <v>100</v>
      </c>
      <c r="E19" s="10">
        <v>0.5376</v>
      </c>
      <c r="F19" s="89">
        <v>130.22914758</v>
      </c>
      <c r="G19" s="10">
        <v>0.4886</v>
      </c>
    </row>
    <row r="20" spans="2:7" ht="15">
      <c r="B20" s="237"/>
      <c r="C20" s="12" t="s">
        <v>98</v>
      </c>
      <c r="D20" s="13">
        <v>86</v>
      </c>
      <c r="E20" s="14">
        <v>0.46240000000000003</v>
      </c>
      <c r="F20" s="51">
        <v>136.30615242</v>
      </c>
      <c r="G20" s="14">
        <v>0.5114</v>
      </c>
    </row>
    <row r="21" spans="2:7" ht="15.75" thickBot="1">
      <c r="B21" s="261"/>
      <c r="C21" s="27" t="s">
        <v>3</v>
      </c>
      <c r="D21" s="28">
        <f>SUM(D19:D20)</f>
        <v>186</v>
      </c>
      <c r="E21" s="28"/>
      <c r="F21" s="88">
        <v>266.5353</v>
      </c>
      <c r="G21" s="28"/>
    </row>
    <row r="22" ht="15.75" thickTop="1"/>
    <row r="27" spans="14:23" ht="15">
      <c r="N27" s="59"/>
      <c r="U27" s="259"/>
      <c r="V27" s="259"/>
      <c r="W27" s="259"/>
    </row>
    <row r="28" spans="14:23" ht="15">
      <c r="N28" s="259"/>
      <c r="O28" s="259"/>
      <c r="P28" s="259"/>
      <c r="U28" s="259"/>
      <c r="V28" s="259"/>
      <c r="W28" s="259"/>
    </row>
    <row r="29" spans="14:23" ht="15">
      <c r="N29" s="259"/>
      <c r="O29" s="259"/>
      <c r="P29" s="259"/>
      <c r="U29" s="259"/>
      <c r="V29" s="259"/>
      <c r="W29" s="259"/>
    </row>
    <row r="30" spans="14:16" ht="15">
      <c r="N30" s="259"/>
      <c r="O30" s="259"/>
      <c r="P30" s="259"/>
    </row>
    <row r="31" spans="15:23" ht="15">
      <c r="O31" s="48"/>
      <c r="P31" s="48"/>
      <c r="W31" s="47"/>
    </row>
    <row r="32" spans="15:23" ht="15">
      <c r="O32" s="47"/>
      <c r="P32" s="47"/>
      <c r="W32" s="47"/>
    </row>
  </sheetData>
  <mergeCells count="11">
    <mergeCell ref="B2:G3"/>
    <mergeCell ref="B4:G4"/>
    <mergeCell ref="N28:P30"/>
    <mergeCell ref="U27:W29"/>
    <mergeCell ref="B7:B9"/>
    <mergeCell ref="B10:B12"/>
    <mergeCell ref="B13:B15"/>
    <mergeCell ref="B16:B18"/>
    <mergeCell ref="B19:B21"/>
    <mergeCell ref="F5:G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"/>
  <sheetViews>
    <sheetView workbookViewId="0" topLeftCell="A1">
      <selection activeCell="I68" sqref="I68"/>
    </sheetView>
  </sheetViews>
  <sheetFormatPr defaultColWidth="9.140625" defaultRowHeight="15"/>
  <cols>
    <col min="2" max="2" width="43.7109375" style="0" customWidth="1"/>
    <col min="3" max="3" width="15.421875" style="0" customWidth="1"/>
  </cols>
  <sheetData>
    <row r="2" spans="2:3" ht="15">
      <c r="B2" s="57" t="s">
        <v>200</v>
      </c>
      <c r="C2" s="1"/>
    </row>
    <row r="3" spans="2:7" ht="15.75" thickBot="1">
      <c r="B3" s="255" t="s">
        <v>128</v>
      </c>
      <c r="C3" s="255"/>
      <c r="D3" s="255"/>
      <c r="E3" s="255"/>
      <c r="F3" s="255"/>
      <c r="G3" s="255"/>
    </row>
    <row r="4" spans="2:7" ht="15.75" thickTop="1">
      <c r="B4" s="26"/>
      <c r="C4" s="106"/>
      <c r="D4" s="229" t="s">
        <v>44</v>
      </c>
      <c r="E4" s="229"/>
      <c r="F4" s="229" t="s">
        <v>45</v>
      </c>
      <c r="G4" s="229"/>
    </row>
    <row r="5" spans="2:7" ht="15.75" thickBot="1">
      <c r="B5" s="31"/>
      <c r="C5" s="107"/>
      <c r="D5" s="32" t="s">
        <v>13</v>
      </c>
      <c r="E5" s="32" t="s">
        <v>14</v>
      </c>
      <c r="F5" s="32" t="s">
        <v>13</v>
      </c>
      <c r="G5" s="32" t="s">
        <v>14</v>
      </c>
    </row>
    <row r="6" spans="2:7" ht="15" customHeight="1">
      <c r="B6" s="243" t="s">
        <v>134</v>
      </c>
      <c r="C6" s="104" t="s">
        <v>99</v>
      </c>
      <c r="D6" s="112">
        <v>239</v>
      </c>
      <c r="E6" s="4">
        <v>0.5468999999999999</v>
      </c>
      <c r="F6" s="49">
        <v>301.72513532399995</v>
      </c>
      <c r="G6" s="4">
        <v>0.5287</v>
      </c>
    </row>
    <row r="7" spans="2:7" ht="15" customHeight="1">
      <c r="B7" s="243"/>
      <c r="C7" s="108" t="s">
        <v>129</v>
      </c>
      <c r="D7" s="113">
        <v>119</v>
      </c>
      <c r="E7" s="14">
        <v>0.2723</v>
      </c>
      <c r="F7" s="51">
        <v>167.441185368</v>
      </c>
      <c r="G7" s="14">
        <v>0.2934</v>
      </c>
    </row>
    <row r="8" spans="2:7" ht="15">
      <c r="B8" s="243"/>
      <c r="C8" s="104" t="s">
        <v>130</v>
      </c>
      <c r="D8" s="112">
        <v>79</v>
      </c>
      <c r="E8" s="4">
        <v>0.1808</v>
      </c>
      <c r="F8" s="49">
        <v>101.52619930799999</v>
      </c>
      <c r="G8" s="4">
        <v>0.1779</v>
      </c>
    </row>
    <row r="9" spans="2:7" ht="15">
      <c r="B9" s="244"/>
      <c r="C9" s="15" t="s">
        <v>3</v>
      </c>
      <c r="D9" s="16">
        <f>SUM(D6:D8)</f>
        <v>437</v>
      </c>
      <c r="E9" s="16"/>
      <c r="F9" s="90">
        <f aca="true" t="shared" si="0" ref="F9">SUM(F6:F8)</f>
        <v>570.69252</v>
      </c>
      <c r="G9" s="16"/>
    </row>
    <row r="10" spans="2:7" ht="15" customHeight="1">
      <c r="B10" s="236" t="s">
        <v>133</v>
      </c>
      <c r="C10" s="104" t="s">
        <v>99</v>
      </c>
      <c r="D10" s="9">
        <v>203</v>
      </c>
      <c r="E10" s="10">
        <v>0.4645</v>
      </c>
      <c r="F10" s="89">
        <v>238.149988596</v>
      </c>
      <c r="G10" s="10">
        <v>0.4173</v>
      </c>
    </row>
    <row r="11" spans="2:7" ht="15" customHeight="1">
      <c r="B11" s="237"/>
      <c r="C11" s="108" t="s">
        <v>129</v>
      </c>
      <c r="D11" s="13">
        <v>132</v>
      </c>
      <c r="E11" s="14">
        <v>0.30210000000000004</v>
      </c>
      <c r="F11" s="51">
        <v>205.73465345999998</v>
      </c>
      <c r="G11" s="14">
        <v>0.3605</v>
      </c>
    </row>
    <row r="12" spans="2:7" ht="15">
      <c r="B12" s="237"/>
      <c r="C12" s="104" t="s">
        <v>130</v>
      </c>
      <c r="D12" s="3">
        <v>102</v>
      </c>
      <c r="E12" s="4">
        <v>0.2334</v>
      </c>
      <c r="F12" s="49">
        <v>126.86494719599999</v>
      </c>
      <c r="G12" s="4">
        <v>0.2223</v>
      </c>
    </row>
    <row r="13" spans="2:7" ht="15">
      <c r="B13" s="238"/>
      <c r="C13" s="15" t="s">
        <v>3</v>
      </c>
      <c r="D13" s="16">
        <f>SUM(D10:D12)</f>
        <v>437</v>
      </c>
      <c r="E13" s="16"/>
      <c r="F13" s="90">
        <f aca="true" t="shared" si="1" ref="F13">SUM(F10:F12)</f>
        <v>570.749589252</v>
      </c>
      <c r="G13" s="16"/>
    </row>
    <row r="14" spans="2:7" ht="15" customHeight="1">
      <c r="B14" s="236" t="s">
        <v>132</v>
      </c>
      <c r="C14" s="104" t="s">
        <v>99</v>
      </c>
      <c r="D14" s="9">
        <v>181</v>
      </c>
      <c r="E14" s="10">
        <v>0.4142</v>
      </c>
      <c r="F14" s="89">
        <v>212.81124070799999</v>
      </c>
      <c r="G14" s="10">
        <v>0.3729</v>
      </c>
    </row>
    <row r="15" spans="2:7" ht="15" customHeight="1">
      <c r="B15" s="237"/>
      <c r="C15" s="108" t="s">
        <v>129</v>
      </c>
      <c r="D15" s="13">
        <v>135</v>
      </c>
      <c r="E15" s="14">
        <v>0.3089</v>
      </c>
      <c r="F15" s="51">
        <v>198.71513546399999</v>
      </c>
      <c r="G15" s="14">
        <v>0.3482</v>
      </c>
    </row>
    <row r="16" spans="2:7" ht="15">
      <c r="B16" s="237"/>
      <c r="C16" s="104" t="s">
        <v>130</v>
      </c>
      <c r="D16" s="3">
        <v>121</v>
      </c>
      <c r="E16" s="4">
        <v>0.27690000000000003</v>
      </c>
      <c r="F16" s="49">
        <v>159.22321308</v>
      </c>
      <c r="G16" s="4">
        <v>0.279</v>
      </c>
    </row>
    <row r="17" spans="2:7" ht="15">
      <c r="B17" s="238"/>
      <c r="C17" s="15" t="s">
        <v>3</v>
      </c>
      <c r="D17" s="16">
        <f>SUM(D14:D16)</f>
        <v>437</v>
      </c>
      <c r="E17" s="16"/>
      <c r="F17" s="90">
        <f aca="true" t="shared" si="2" ref="F17">SUM(F14:F16)</f>
        <v>570.749589252</v>
      </c>
      <c r="G17" s="16"/>
    </row>
    <row r="18" spans="2:7" ht="15" customHeight="1">
      <c r="B18" s="236" t="s">
        <v>131</v>
      </c>
      <c r="C18" s="110" t="s">
        <v>99</v>
      </c>
      <c r="D18" s="9">
        <v>193</v>
      </c>
      <c r="E18" s="10">
        <v>0.4416</v>
      </c>
      <c r="F18" s="89">
        <v>241.68828221999996</v>
      </c>
      <c r="G18" s="10">
        <v>0.4235</v>
      </c>
    </row>
    <row r="19" spans="2:7" ht="15" customHeight="1">
      <c r="B19" s="237"/>
      <c r="C19" s="109" t="s">
        <v>129</v>
      </c>
      <c r="D19" s="13">
        <v>110</v>
      </c>
      <c r="E19" s="14">
        <v>0.25170000000000003</v>
      </c>
      <c r="F19" s="51">
        <v>147.92350118399997</v>
      </c>
      <c r="G19" s="14">
        <v>0.2592</v>
      </c>
    </row>
    <row r="20" spans="2:7" ht="15">
      <c r="B20" s="237"/>
      <c r="C20" s="111" t="s">
        <v>130</v>
      </c>
      <c r="D20" s="3">
        <v>134</v>
      </c>
      <c r="E20" s="4">
        <v>0.3066</v>
      </c>
      <c r="F20" s="49">
        <v>181.080736596</v>
      </c>
      <c r="G20" s="4">
        <v>0.3173</v>
      </c>
    </row>
    <row r="21" spans="2:7" ht="15.75" thickBot="1">
      <c r="B21" s="261"/>
      <c r="C21" s="54" t="s">
        <v>3</v>
      </c>
      <c r="D21" s="55">
        <f>SUM(D18:D20)</f>
        <v>437</v>
      </c>
      <c r="E21" s="55"/>
      <c r="F21" s="56">
        <f aca="true" t="shared" si="3" ref="F21">SUM(F18:F20)</f>
        <v>570.69252</v>
      </c>
      <c r="G21" s="55"/>
    </row>
    <row r="22" ht="15.75" thickTop="1"/>
    <row r="24" spans="2:7" ht="15">
      <c r="B24" s="258" t="s">
        <v>201</v>
      </c>
      <c r="C24" s="258"/>
      <c r="D24" s="258"/>
      <c r="E24" s="258"/>
      <c r="F24" s="258"/>
      <c r="G24" s="258"/>
    </row>
    <row r="25" spans="2:7" ht="15">
      <c r="B25" s="258"/>
      <c r="C25" s="258"/>
      <c r="D25" s="258"/>
      <c r="E25" s="258"/>
      <c r="F25" s="258"/>
      <c r="G25" s="258"/>
    </row>
    <row r="26" spans="2:7" ht="15.75" thickBot="1">
      <c r="B26" s="255" t="s">
        <v>135</v>
      </c>
      <c r="C26" s="255"/>
      <c r="D26" s="255"/>
      <c r="E26" s="255"/>
      <c r="F26" s="255"/>
      <c r="G26" s="255"/>
    </row>
    <row r="27" spans="2:7" ht="15.75" thickTop="1">
      <c r="B27" s="26"/>
      <c r="C27" s="106"/>
      <c r="D27" s="229" t="s">
        <v>44</v>
      </c>
      <c r="E27" s="229"/>
      <c r="F27" s="229" t="s">
        <v>45</v>
      </c>
      <c r="G27" s="229"/>
    </row>
    <row r="28" spans="2:7" ht="15.75" thickBot="1">
      <c r="B28" s="31"/>
      <c r="C28" s="107"/>
      <c r="D28" s="32" t="s">
        <v>13</v>
      </c>
      <c r="E28" s="32" t="s">
        <v>14</v>
      </c>
      <c r="F28" s="32" t="s">
        <v>13</v>
      </c>
      <c r="G28" s="32" t="s">
        <v>14</v>
      </c>
    </row>
    <row r="29" spans="2:11" ht="15">
      <c r="B29" s="237" t="s">
        <v>136</v>
      </c>
      <c r="C29" s="104" t="s">
        <v>137</v>
      </c>
      <c r="D29" s="112">
        <v>144</v>
      </c>
      <c r="E29" s="4">
        <v>0.4311</v>
      </c>
      <c r="F29" s="49">
        <v>197.50536455900001</v>
      </c>
      <c r="G29" s="4">
        <v>0.4343</v>
      </c>
      <c r="J29" s="1"/>
      <c r="K29" s="1"/>
    </row>
    <row r="30" spans="2:11" ht="15">
      <c r="B30" s="237"/>
      <c r="C30" s="108" t="s">
        <v>138</v>
      </c>
      <c r="D30" s="113">
        <v>121</v>
      </c>
      <c r="E30" s="14">
        <v>0.36229999999999996</v>
      </c>
      <c r="F30" s="51">
        <v>164.26188735600002</v>
      </c>
      <c r="G30" s="14">
        <v>0.3612</v>
      </c>
      <c r="J30" s="1"/>
      <c r="K30" s="1"/>
    </row>
    <row r="31" spans="2:11" ht="15">
      <c r="B31" s="237"/>
      <c r="C31" s="104" t="s">
        <v>139</v>
      </c>
      <c r="D31" s="112">
        <v>69</v>
      </c>
      <c r="E31" s="4">
        <v>0.2066</v>
      </c>
      <c r="F31" s="49">
        <v>92.99987808499999</v>
      </c>
      <c r="G31" s="4">
        <v>0.2045</v>
      </c>
      <c r="J31" s="1"/>
      <c r="K31" s="1"/>
    </row>
    <row r="32" spans="2:7" ht="15">
      <c r="B32" s="238"/>
      <c r="C32" s="15" t="s">
        <v>3</v>
      </c>
      <c r="D32" s="16">
        <f>SUM(D29:D31)</f>
        <v>334</v>
      </c>
      <c r="E32" s="16"/>
      <c r="F32" s="90">
        <f aca="true" t="shared" si="4" ref="F32">SUM(F29:F31)</f>
        <v>454.76713</v>
      </c>
      <c r="G32" s="16"/>
    </row>
    <row r="33" spans="2:7" ht="15">
      <c r="B33" s="236" t="s">
        <v>140</v>
      </c>
      <c r="C33" s="104" t="s">
        <v>137</v>
      </c>
      <c r="D33" s="9">
        <v>157</v>
      </c>
      <c r="E33" s="10">
        <v>0.47009999999999996</v>
      </c>
      <c r="F33" s="89">
        <v>188.091684968</v>
      </c>
      <c r="G33" s="10">
        <v>0.4136</v>
      </c>
    </row>
    <row r="34" spans="2:7" ht="15">
      <c r="B34" s="237"/>
      <c r="C34" s="108" t="s">
        <v>138</v>
      </c>
      <c r="D34" s="13">
        <v>122</v>
      </c>
      <c r="E34" s="14">
        <v>0.3653</v>
      </c>
      <c r="F34" s="51">
        <v>188.546452098</v>
      </c>
      <c r="G34" s="14">
        <v>0.4146</v>
      </c>
    </row>
    <row r="35" spans="2:7" ht="15">
      <c r="B35" s="237"/>
      <c r="C35" s="104" t="s">
        <v>139</v>
      </c>
      <c r="D35" s="3">
        <v>55</v>
      </c>
      <c r="E35" s="4">
        <v>0.16469999999999999</v>
      </c>
      <c r="F35" s="49">
        <v>78.12899293400001</v>
      </c>
      <c r="G35" s="4">
        <v>0.1718</v>
      </c>
    </row>
    <row r="36" spans="2:7" ht="15">
      <c r="B36" s="238"/>
      <c r="C36" s="15" t="s">
        <v>3</v>
      </c>
      <c r="D36" s="16">
        <f>SUM(D33:D35)</f>
        <v>334</v>
      </c>
      <c r="E36" s="16"/>
      <c r="F36" s="90">
        <f aca="true" t="shared" si="5" ref="F36">SUM(F33:F35)</f>
        <v>454.76713</v>
      </c>
      <c r="G36" s="16"/>
    </row>
    <row r="37" spans="2:7" ht="15">
      <c r="B37" s="236" t="s">
        <v>141</v>
      </c>
      <c r="C37" s="104" t="s">
        <v>137</v>
      </c>
      <c r="D37" s="9">
        <v>104</v>
      </c>
      <c r="E37" s="10">
        <v>0.3114</v>
      </c>
      <c r="F37" s="89">
        <v>119.967568894</v>
      </c>
      <c r="G37" s="10">
        <v>0.2638</v>
      </c>
    </row>
    <row r="38" spans="2:7" ht="15">
      <c r="B38" s="237"/>
      <c r="C38" s="108" t="s">
        <v>138</v>
      </c>
      <c r="D38" s="13">
        <v>130</v>
      </c>
      <c r="E38" s="14">
        <v>0.3892</v>
      </c>
      <c r="F38" s="51">
        <v>205.55474276</v>
      </c>
      <c r="G38" s="14">
        <v>0.452</v>
      </c>
    </row>
    <row r="39" spans="2:7" ht="15">
      <c r="B39" s="237"/>
      <c r="C39" s="104" t="s">
        <v>139</v>
      </c>
      <c r="D39" s="3">
        <v>100</v>
      </c>
      <c r="E39" s="4">
        <v>0.2994</v>
      </c>
      <c r="F39" s="49">
        <v>129.24481834600002</v>
      </c>
      <c r="G39" s="4">
        <v>0.2842</v>
      </c>
    </row>
    <row r="40" spans="2:7" ht="15">
      <c r="B40" s="238"/>
      <c r="C40" s="15" t="s">
        <v>3</v>
      </c>
      <c r="D40" s="16">
        <f>SUM(D37:D39)</f>
        <v>334</v>
      </c>
      <c r="E40" s="16"/>
      <c r="F40" s="90">
        <f aca="true" t="shared" si="6" ref="F40">SUM(F37:F39)</f>
        <v>454.76713000000007</v>
      </c>
      <c r="G40" s="16"/>
    </row>
    <row r="41" spans="2:7" ht="15">
      <c r="B41" s="236" t="s">
        <v>142</v>
      </c>
      <c r="C41" s="104" t="s">
        <v>137</v>
      </c>
      <c r="D41" s="9">
        <v>65</v>
      </c>
      <c r="E41" s="10">
        <v>0.1946</v>
      </c>
      <c r="F41" s="89">
        <v>89.634601323</v>
      </c>
      <c r="G41" s="10">
        <v>0.1971</v>
      </c>
    </row>
    <row r="42" spans="2:7" ht="15">
      <c r="B42" s="237"/>
      <c r="C42" s="108" t="s">
        <v>138</v>
      </c>
      <c r="D42" s="13">
        <v>135</v>
      </c>
      <c r="E42" s="14">
        <v>0.4042</v>
      </c>
      <c r="F42" s="51">
        <v>180.860887601</v>
      </c>
      <c r="G42" s="14">
        <v>0.3977</v>
      </c>
    </row>
    <row r="43" spans="2:7" ht="15">
      <c r="B43" s="237"/>
      <c r="C43" s="104" t="s">
        <v>139</v>
      </c>
      <c r="D43" s="3">
        <v>134</v>
      </c>
      <c r="E43" s="4">
        <v>0.4012</v>
      </c>
      <c r="F43" s="49">
        <v>184.271641076</v>
      </c>
      <c r="G43" s="4">
        <v>0.4052</v>
      </c>
    </row>
    <row r="44" spans="2:7" ht="15.75" thickBot="1">
      <c r="B44" s="261"/>
      <c r="C44" s="54" t="s">
        <v>3</v>
      </c>
      <c r="D44" s="55">
        <f>SUM(D41:D43)</f>
        <v>334</v>
      </c>
      <c r="E44" s="55"/>
      <c r="F44" s="56">
        <f aca="true" t="shared" si="7" ref="F44">SUM(F41:F43)</f>
        <v>454.76713000000007</v>
      </c>
      <c r="G44" s="55"/>
    </row>
    <row r="45" ht="15.75" thickTop="1"/>
    <row r="47" spans="2:7" ht="15">
      <c r="B47" s="249" t="s">
        <v>216</v>
      </c>
      <c r="C47" s="249"/>
      <c r="D47" s="249"/>
      <c r="E47" s="249"/>
      <c r="F47" s="249"/>
      <c r="G47" s="249"/>
    </row>
    <row r="48" spans="2:7" ht="15">
      <c r="B48" s="249"/>
      <c r="C48" s="249"/>
      <c r="D48" s="249"/>
      <c r="E48" s="249"/>
      <c r="F48" s="249"/>
      <c r="G48" s="249"/>
    </row>
    <row r="49" spans="2:7" ht="15.75" thickBot="1">
      <c r="B49" s="255" t="s">
        <v>143</v>
      </c>
      <c r="C49" s="255"/>
      <c r="D49" s="255"/>
      <c r="E49" s="255"/>
      <c r="F49" s="255"/>
      <c r="G49" s="255"/>
    </row>
    <row r="50" spans="2:7" ht="15.75" thickTop="1">
      <c r="B50" s="26"/>
      <c r="C50" s="106"/>
      <c r="D50" s="229" t="s">
        <v>44</v>
      </c>
      <c r="E50" s="229"/>
      <c r="F50" s="229" t="s">
        <v>45</v>
      </c>
      <c r="G50" s="229"/>
    </row>
    <row r="51" spans="2:7" ht="15.75" thickBot="1">
      <c r="B51" s="31"/>
      <c r="C51" s="107"/>
      <c r="D51" s="32" t="s">
        <v>13</v>
      </c>
      <c r="E51" s="32" t="s">
        <v>14</v>
      </c>
      <c r="F51" s="32" t="s">
        <v>13</v>
      </c>
      <c r="G51" s="32" t="s">
        <v>14</v>
      </c>
    </row>
    <row r="52" spans="2:7" ht="15">
      <c r="B52" s="260" t="s">
        <v>144</v>
      </c>
      <c r="C52" s="114" t="s">
        <v>99</v>
      </c>
      <c r="D52" s="115">
        <v>244</v>
      </c>
      <c r="E52" s="116">
        <v>0.5584</v>
      </c>
      <c r="F52" s="117">
        <v>312.34001619599997</v>
      </c>
      <c r="G52" s="116">
        <v>0.5473</v>
      </c>
    </row>
    <row r="53" spans="2:7" ht="30">
      <c r="B53" s="237"/>
      <c r="C53" s="126" t="s">
        <v>147</v>
      </c>
      <c r="D53" s="127">
        <v>118</v>
      </c>
      <c r="E53" s="128">
        <v>0.27</v>
      </c>
      <c r="F53" s="129">
        <v>163.674614736</v>
      </c>
      <c r="G53" s="128">
        <v>0.2868</v>
      </c>
    </row>
    <row r="54" spans="2:7" ht="30">
      <c r="B54" s="237"/>
      <c r="C54" s="114" t="s">
        <v>148</v>
      </c>
      <c r="D54" s="115">
        <v>40</v>
      </c>
      <c r="E54" s="116">
        <v>0.0915</v>
      </c>
      <c r="F54" s="117">
        <v>47.595756167999994</v>
      </c>
      <c r="G54" s="116">
        <v>0.0834</v>
      </c>
    </row>
    <row r="55" spans="2:7" ht="60">
      <c r="B55" s="237"/>
      <c r="C55" s="126" t="s">
        <v>149</v>
      </c>
      <c r="D55" s="127">
        <v>35</v>
      </c>
      <c r="E55" s="128">
        <v>0.0801</v>
      </c>
      <c r="F55" s="129">
        <v>47.02506364799999</v>
      </c>
      <c r="G55" s="128">
        <v>0.0824</v>
      </c>
    </row>
    <row r="56" spans="2:7" ht="15">
      <c r="B56" s="238"/>
      <c r="C56" s="5" t="s">
        <v>3</v>
      </c>
      <c r="D56" s="118">
        <f>SUM(D52:D55)</f>
        <v>437</v>
      </c>
      <c r="E56" s="118"/>
      <c r="F56" s="119">
        <f aca="true" t="shared" si="8" ref="F56">SUM(F52:F55)</f>
        <v>570.6354507479999</v>
      </c>
      <c r="G56" s="118"/>
    </row>
    <row r="57" spans="2:7" ht="15">
      <c r="B57" s="236" t="s">
        <v>145</v>
      </c>
      <c r="C57" s="114" t="s">
        <v>99</v>
      </c>
      <c r="D57" s="120">
        <v>203</v>
      </c>
      <c r="E57" s="121">
        <v>0.4645</v>
      </c>
      <c r="F57" s="122">
        <v>237.92171158799997</v>
      </c>
      <c r="G57" s="121">
        <v>0.4169</v>
      </c>
    </row>
    <row r="58" spans="2:7" ht="30">
      <c r="B58" s="237"/>
      <c r="C58" s="126" t="s">
        <v>147</v>
      </c>
      <c r="D58" s="130">
        <v>126</v>
      </c>
      <c r="E58" s="128">
        <v>0.2883</v>
      </c>
      <c r="F58" s="129">
        <v>180.224697816</v>
      </c>
      <c r="G58" s="128">
        <v>0.3158</v>
      </c>
    </row>
    <row r="59" spans="2:7" ht="30">
      <c r="B59" s="237"/>
      <c r="C59" s="114" t="s">
        <v>148</v>
      </c>
      <c r="D59" s="123">
        <v>71</v>
      </c>
      <c r="E59" s="116">
        <v>0.1625</v>
      </c>
      <c r="F59" s="117">
        <v>114.138504</v>
      </c>
      <c r="G59" s="116">
        <v>0.2</v>
      </c>
    </row>
    <row r="60" spans="2:7" ht="60">
      <c r="B60" s="237"/>
      <c r="C60" s="126" t="s">
        <v>149</v>
      </c>
      <c r="D60" s="130">
        <v>37</v>
      </c>
      <c r="E60" s="128">
        <v>0.08470000000000001</v>
      </c>
      <c r="F60" s="129">
        <v>38.407606595999994</v>
      </c>
      <c r="G60" s="128">
        <v>0.0673</v>
      </c>
    </row>
    <row r="61" spans="2:7" ht="15">
      <c r="B61" s="238"/>
      <c r="C61" s="5" t="s">
        <v>3</v>
      </c>
      <c r="D61" s="118">
        <f>SUM(D57:D60)</f>
        <v>437</v>
      </c>
      <c r="E61" s="118"/>
      <c r="F61" s="119">
        <f aca="true" t="shared" si="9" ref="F61">SUM(F57:F60)</f>
        <v>570.6925200000001</v>
      </c>
      <c r="G61" s="118"/>
    </row>
    <row r="62" spans="2:7" ht="15">
      <c r="B62" s="236" t="s">
        <v>146</v>
      </c>
      <c r="C62" s="114" t="s">
        <v>99</v>
      </c>
      <c r="D62" s="120">
        <v>233</v>
      </c>
      <c r="E62" s="121">
        <v>0.5332</v>
      </c>
      <c r="F62" s="122">
        <v>271.307224008</v>
      </c>
      <c r="G62" s="121">
        <v>0.4754</v>
      </c>
    </row>
    <row r="63" spans="2:7" ht="30">
      <c r="B63" s="237"/>
      <c r="C63" s="126" t="s">
        <v>147</v>
      </c>
      <c r="D63" s="130">
        <v>103</v>
      </c>
      <c r="E63" s="128">
        <v>0.2357</v>
      </c>
      <c r="F63" s="129">
        <v>158.82372831599997</v>
      </c>
      <c r="G63" s="128">
        <v>0.2783</v>
      </c>
    </row>
    <row r="64" spans="2:7" ht="30">
      <c r="B64" s="237"/>
      <c r="C64" s="114" t="s">
        <v>148</v>
      </c>
      <c r="D64" s="123">
        <v>66</v>
      </c>
      <c r="E64" s="116">
        <v>0.151</v>
      </c>
      <c r="F64" s="117">
        <v>101.126714544</v>
      </c>
      <c r="G64" s="116">
        <v>0.1772</v>
      </c>
    </row>
    <row r="65" spans="2:7" ht="60">
      <c r="B65" s="237"/>
      <c r="C65" s="126" t="s">
        <v>149</v>
      </c>
      <c r="D65" s="130">
        <v>35</v>
      </c>
      <c r="E65" s="128">
        <v>0.0801</v>
      </c>
      <c r="F65" s="129">
        <v>39.43485313199999</v>
      </c>
      <c r="G65" s="128">
        <v>0.0691</v>
      </c>
    </row>
    <row r="66" spans="2:7" ht="15.75" thickBot="1">
      <c r="B66" s="261"/>
      <c r="C66" s="27" t="s">
        <v>3</v>
      </c>
      <c r="D66" s="124">
        <f>SUM(D62:D65)</f>
        <v>437</v>
      </c>
      <c r="E66" s="124"/>
      <c r="F66" s="125">
        <f aca="true" t="shared" si="10" ref="F66">SUM(F62:F65)</f>
        <v>570.69252</v>
      </c>
      <c r="G66" s="124"/>
    </row>
    <row r="67" ht="15.75" thickTop="1"/>
  </sheetData>
  <mergeCells count="22">
    <mergeCell ref="B62:B66"/>
    <mergeCell ref="B57:B61"/>
    <mergeCell ref="B52:B56"/>
    <mergeCell ref="B41:B44"/>
    <mergeCell ref="B49:G49"/>
    <mergeCell ref="D50:E50"/>
    <mergeCell ref="F50:G50"/>
    <mergeCell ref="B47:G48"/>
    <mergeCell ref="B3:G3"/>
    <mergeCell ref="D4:E4"/>
    <mergeCell ref="F4:G4"/>
    <mergeCell ref="B37:B40"/>
    <mergeCell ref="B6:B9"/>
    <mergeCell ref="B10:B13"/>
    <mergeCell ref="B14:B17"/>
    <mergeCell ref="B18:B21"/>
    <mergeCell ref="B26:G26"/>
    <mergeCell ref="D27:E27"/>
    <mergeCell ref="F27:G27"/>
    <mergeCell ref="B29:B32"/>
    <mergeCell ref="B33:B36"/>
    <mergeCell ref="B24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4"/>
  <sheetViews>
    <sheetView workbookViewId="0" topLeftCell="B1">
      <selection activeCell="K2" sqref="K2"/>
    </sheetView>
  </sheetViews>
  <sheetFormatPr defaultColWidth="9.140625" defaultRowHeight="15"/>
  <cols>
    <col min="2" max="2" width="36.421875" style="0" customWidth="1"/>
    <col min="3" max="3" width="27.421875" style="0" customWidth="1"/>
  </cols>
  <sheetData>
    <row r="1" spans="2:18" ht="15">
      <c r="B1" s="1"/>
      <c r="D1" s="1"/>
      <c r="E1" s="1"/>
      <c r="F1" s="1"/>
      <c r="R1" s="1"/>
    </row>
    <row r="2" spans="2:18" ht="15">
      <c r="B2" s="1"/>
      <c r="D2" s="1"/>
      <c r="E2" s="1"/>
      <c r="F2" s="1"/>
      <c r="R2" s="1"/>
    </row>
    <row r="3" spans="2:21" ht="15.75" thickBot="1">
      <c r="B3" s="228" t="s">
        <v>202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2:21" ht="15.75" thickTop="1">
      <c r="B4" s="106"/>
      <c r="C4" s="270" t="s">
        <v>184</v>
      </c>
      <c r="D4" s="263" t="s">
        <v>114</v>
      </c>
      <c r="E4" s="229"/>
      <c r="F4" s="229"/>
      <c r="G4" s="264"/>
      <c r="H4" s="263" t="s">
        <v>115</v>
      </c>
      <c r="I4" s="229"/>
      <c r="J4" s="229"/>
      <c r="K4" s="264"/>
      <c r="L4" s="229" t="s">
        <v>116</v>
      </c>
      <c r="M4" s="229"/>
      <c r="N4" s="229"/>
      <c r="O4" s="229"/>
      <c r="P4" s="263" t="s">
        <v>117</v>
      </c>
      <c r="Q4" s="229"/>
      <c r="R4" s="229"/>
      <c r="S4" s="264"/>
      <c r="T4" s="229" t="s">
        <v>3</v>
      </c>
      <c r="U4" s="229"/>
    </row>
    <row r="5" spans="2:21" ht="15">
      <c r="B5" s="111"/>
      <c r="C5" s="271"/>
      <c r="D5" s="266" t="s">
        <v>44</v>
      </c>
      <c r="E5" s="265"/>
      <c r="F5" s="265" t="s">
        <v>45</v>
      </c>
      <c r="G5" s="267"/>
      <c r="H5" s="266" t="s">
        <v>44</v>
      </c>
      <c r="I5" s="265"/>
      <c r="J5" s="265" t="s">
        <v>45</v>
      </c>
      <c r="K5" s="267"/>
      <c r="L5" s="265" t="s">
        <v>44</v>
      </c>
      <c r="M5" s="265"/>
      <c r="N5" s="265" t="s">
        <v>45</v>
      </c>
      <c r="O5" s="265"/>
      <c r="P5" s="266" t="s">
        <v>44</v>
      </c>
      <c r="Q5" s="265"/>
      <c r="R5" s="265" t="s">
        <v>45</v>
      </c>
      <c r="S5" s="267"/>
      <c r="T5" s="141" t="s">
        <v>44</v>
      </c>
      <c r="U5" s="141" t="s">
        <v>45</v>
      </c>
    </row>
    <row r="6" spans="2:21" ht="15.75" thickBot="1">
      <c r="B6" s="111"/>
      <c r="C6" s="272"/>
      <c r="D6" s="193" t="s">
        <v>13</v>
      </c>
      <c r="E6" s="140" t="s">
        <v>14</v>
      </c>
      <c r="F6" s="140" t="s">
        <v>13</v>
      </c>
      <c r="G6" s="166" t="s">
        <v>14</v>
      </c>
      <c r="H6" s="165" t="s">
        <v>13</v>
      </c>
      <c r="I6" s="140" t="s">
        <v>14</v>
      </c>
      <c r="J6" s="140" t="s">
        <v>13</v>
      </c>
      <c r="K6" s="166" t="s">
        <v>14</v>
      </c>
      <c r="L6" s="50" t="s">
        <v>13</v>
      </c>
      <c r="M6" s="50" t="s">
        <v>14</v>
      </c>
      <c r="N6" s="50" t="s">
        <v>13</v>
      </c>
      <c r="O6" s="50" t="s">
        <v>14</v>
      </c>
      <c r="P6" s="165" t="s">
        <v>13</v>
      </c>
      <c r="Q6" s="140" t="s">
        <v>14</v>
      </c>
      <c r="R6" s="140" t="s">
        <v>13</v>
      </c>
      <c r="S6" s="166" t="s">
        <v>14</v>
      </c>
      <c r="T6" s="50" t="s">
        <v>13</v>
      </c>
      <c r="U6" s="50" t="s">
        <v>13</v>
      </c>
    </row>
    <row r="7" spans="2:21" ht="15">
      <c r="B7" s="260" t="s">
        <v>160</v>
      </c>
      <c r="C7" s="80" t="s">
        <v>78</v>
      </c>
      <c r="D7" s="189">
        <v>1</v>
      </c>
      <c r="E7" s="101">
        <f>D7/$T$7</f>
        <v>0.020833333333333332</v>
      </c>
      <c r="F7" s="102">
        <v>1.732449774</v>
      </c>
      <c r="G7" s="190">
        <v>0.01964285714285714</v>
      </c>
      <c r="H7" s="189">
        <v>3</v>
      </c>
      <c r="I7" s="101">
        <f>H7/$T$7</f>
        <v>0.0625</v>
      </c>
      <c r="J7" s="102">
        <v>4.121130523</v>
      </c>
      <c r="K7" s="190">
        <v>0.04672619047619047</v>
      </c>
      <c r="L7" s="100">
        <v>16</v>
      </c>
      <c r="M7" s="101">
        <f>L7/$T$7</f>
        <v>0.3333333333333333</v>
      </c>
      <c r="N7" s="102">
        <v>23.046831842</v>
      </c>
      <c r="O7" s="101">
        <v>0.26130952380952377</v>
      </c>
      <c r="P7" s="189">
        <v>28</v>
      </c>
      <c r="Q7" s="101">
        <f>P7/$T$7</f>
        <v>0.5833333333333334</v>
      </c>
      <c r="R7" s="102">
        <v>59.297030901</v>
      </c>
      <c r="S7" s="190">
        <v>0.6723214285714285</v>
      </c>
      <c r="T7" s="100">
        <v>48</v>
      </c>
      <c r="U7" s="102">
        <v>88.19744304000001</v>
      </c>
    </row>
    <row r="8" spans="2:21" ht="15">
      <c r="B8" s="237"/>
      <c r="C8" s="12" t="s">
        <v>79</v>
      </c>
      <c r="D8" s="191">
        <v>4</v>
      </c>
      <c r="E8" s="14">
        <f>D8/$T$8</f>
        <v>0.05555555555555555</v>
      </c>
      <c r="F8" s="51">
        <v>5.827331058</v>
      </c>
      <c r="G8" s="192">
        <v>0.05569493226292022</v>
      </c>
      <c r="H8" s="191">
        <v>7</v>
      </c>
      <c r="I8" s="14">
        <f>H8/$T$8</f>
        <v>0.09722222222222222</v>
      </c>
      <c r="J8" s="51">
        <v>8.714747348</v>
      </c>
      <c r="K8" s="192">
        <v>0.08329152032112393</v>
      </c>
      <c r="L8" s="13">
        <v>41</v>
      </c>
      <c r="M8" s="14">
        <f>L8/$T$8</f>
        <v>0.5694444444444444</v>
      </c>
      <c r="N8" s="51">
        <v>66.594319343</v>
      </c>
      <c r="O8" s="14">
        <v>0.6364776718514802</v>
      </c>
      <c r="P8" s="191">
        <v>20</v>
      </c>
      <c r="Q8" s="14">
        <f>P8/$T$8</f>
        <v>0.2777777777777778</v>
      </c>
      <c r="R8" s="51">
        <v>23.493068904999998</v>
      </c>
      <c r="S8" s="192">
        <v>0.22453587556447566</v>
      </c>
      <c r="T8" s="13">
        <v>72</v>
      </c>
      <c r="U8" s="51">
        <v>104.629466654</v>
      </c>
    </row>
    <row r="9" spans="2:21" ht="15">
      <c r="B9" s="237"/>
      <c r="C9" s="2" t="s">
        <v>80</v>
      </c>
      <c r="D9" s="193">
        <v>16</v>
      </c>
      <c r="E9" s="4">
        <f>D9/$T$9</f>
        <v>0.25</v>
      </c>
      <c r="F9" s="49">
        <v>21.970613043</v>
      </c>
      <c r="G9" s="194">
        <v>0.31537302185380556</v>
      </c>
      <c r="H9" s="193">
        <v>22</v>
      </c>
      <c r="I9" s="4">
        <f>H9/$T$9</f>
        <v>0.34375</v>
      </c>
      <c r="J9" s="49">
        <v>22.679342496</v>
      </c>
      <c r="K9" s="194">
        <v>0.32554634513941216</v>
      </c>
      <c r="L9" s="3">
        <v>17</v>
      </c>
      <c r="M9" s="4">
        <f>L9/$T$9</f>
        <v>0.265625</v>
      </c>
      <c r="N9" s="49">
        <v>15.014564708</v>
      </c>
      <c r="O9" s="4">
        <v>0.21552373775433306</v>
      </c>
      <c r="P9" s="193">
        <v>9</v>
      </c>
      <c r="Q9" s="4">
        <f>P9/$T$9</f>
        <v>0.140625</v>
      </c>
      <c r="R9" s="49">
        <v>9.97471082</v>
      </c>
      <c r="S9" s="194">
        <v>0.14318010550113036</v>
      </c>
      <c r="T9" s="3">
        <v>64</v>
      </c>
      <c r="U9" s="49">
        <v>69.665480306</v>
      </c>
    </row>
    <row r="10" spans="2:21" ht="15">
      <c r="B10" s="238"/>
      <c r="C10" s="40" t="s">
        <v>3</v>
      </c>
      <c r="D10" s="195">
        <v>21</v>
      </c>
      <c r="E10" s="41">
        <f>D10/$T$10</f>
        <v>0.11413043478260869</v>
      </c>
      <c r="F10" s="160">
        <v>29.556643114</v>
      </c>
      <c r="G10" s="196">
        <v>0.1126</v>
      </c>
      <c r="H10" s="195">
        <v>32</v>
      </c>
      <c r="I10" s="41">
        <f>H10/$T$10</f>
        <v>0.17391304347826086</v>
      </c>
      <c r="J10" s="160">
        <v>35.541469606</v>
      </c>
      <c r="K10" s="196">
        <v>0.1354</v>
      </c>
      <c r="L10" s="159">
        <v>74</v>
      </c>
      <c r="M10" s="41">
        <f>L10/$T$10</f>
        <v>0.40217391304347827</v>
      </c>
      <c r="N10" s="160">
        <v>104.65571589299999</v>
      </c>
      <c r="O10" s="41">
        <v>0.3987</v>
      </c>
      <c r="P10" s="195">
        <v>57</v>
      </c>
      <c r="Q10" s="41">
        <f>P10/$T$10</f>
        <v>0.30978260869565216</v>
      </c>
      <c r="R10" s="160">
        <v>92.738561387</v>
      </c>
      <c r="S10" s="196">
        <v>0.3533</v>
      </c>
      <c r="T10" s="159">
        <v>184</v>
      </c>
      <c r="U10" s="160">
        <v>262.49239</v>
      </c>
    </row>
    <row r="11" spans="2:21" ht="15">
      <c r="B11" s="236" t="s">
        <v>161</v>
      </c>
      <c r="C11" s="8" t="s">
        <v>78</v>
      </c>
      <c r="D11" s="197">
        <v>0</v>
      </c>
      <c r="E11" s="10">
        <f>D11/$T$11</f>
        <v>0</v>
      </c>
      <c r="F11" s="89">
        <v>0</v>
      </c>
      <c r="G11" s="198">
        <v>0</v>
      </c>
      <c r="H11" s="197">
        <v>15</v>
      </c>
      <c r="I11" s="10">
        <f>H11/$T$11</f>
        <v>0.32608695652173914</v>
      </c>
      <c r="J11" s="89">
        <v>22.900503725</v>
      </c>
      <c r="K11" s="198">
        <v>0.2704744635841643</v>
      </c>
      <c r="L11" s="9">
        <v>10</v>
      </c>
      <c r="M11" s="10">
        <f>L11/$T$11</f>
        <v>0.21739130434782608</v>
      </c>
      <c r="N11" s="89">
        <v>11.795678455000001</v>
      </c>
      <c r="O11" s="10">
        <v>0.1393170142036869</v>
      </c>
      <c r="P11" s="197">
        <v>21</v>
      </c>
      <c r="Q11" s="10">
        <f>P11/$T$11</f>
        <v>0.45652173913043476</v>
      </c>
      <c r="R11" s="89">
        <v>49.971713715</v>
      </c>
      <c r="S11" s="198">
        <v>0.5902085222121486</v>
      </c>
      <c r="T11" s="9">
        <v>46</v>
      </c>
      <c r="U11" s="89">
        <v>84.66789589500002</v>
      </c>
    </row>
    <row r="12" spans="2:21" ht="15">
      <c r="B12" s="237"/>
      <c r="C12" s="12" t="s">
        <v>79</v>
      </c>
      <c r="D12" s="191">
        <v>6</v>
      </c>
      <c r="E12" s="14">
        <f>D12/$T$12</f>
        <v>0.08450704225352113</v>
      </c>
      <c r="F12" s="51">
        <v>7.701733655</v>
      </c>
      <c r="G12" s="192">
        <v>0.07404674046740468</v>
      </c>
      <c r="H12" s="191">
        <v>20</v>
      </c>
      <c r="I12" s="14">
        <f>H12/$T$12</f>
        <v>0.28169014084507044</v>
      </c>
      <c r="J12" s="51">
        <v>26.431531115000002</v>
      </c>
      <c r="K12" s="192">
        <v>0.2541205412054121</v>
      </c>
      <c r="L12" s="13">
        <v>24</v>
      </c>
      <c r="M12" s="14">
        <f>L12/$T$12</f>
        <v>0.3380281690140845</v>
      </c>
      <c r="N12" s="51">
        <v>36.38493441</v>
      </c>
      <c r="O12" s="14">
        <v>0.3498154981549816</v>
      </c>
      <c r="P12" s="191">
        <v>21</v>
      </c>
      <c r="Q12" s="14">
        <f>P12/$T$12</f>
        <v>0.29577464788732394</v>
      </c>
      <c r="R12" s="51">
        <v>33.493585894999995</v>
      </c>
      <c r="S12" s="192">
        <v>0.3220172201722017</v>
      </c>
      <c r="T12" s="13">
        <v>71</v>
      </c>
      <c r="U12" s="51">
        <v>104.01178507499999</v>
      </c>
    </row>
    <row r="13" spans="2:21" ht="15">
      <c r="B13" s="237"/>
      <c r="C13" s="2" t="s">
        <v>80</v>
      </c>
      <c r="D13" s="193">
        <v>18</v>
      </c>
      <c r="E13" s="4">
        <f>D13/$T$13</f>
        <v>0.3</v>
      </c>
      <c r="F13" s="49">
        <v>23.361072515000004</v>
      </c>
      <c r="G13" s="194">
        <v>0.347544727826418</v>
      </c>
      <c r="H13" s="193">
        <v>22</v>
      </c>
      <c r="I13" s="4">
        <f>H13/$T$13</f>
        <v>0.36666666666666664</v>
      </c>
      <c r="J13" s="49">
        <v>24.00075139</v>
      </c>
      <c r="K13" s="194">
        <v>0.3570612866387514</v>
      </c>
      <c r="L13" s="3">
        <v>10</v>
      </c>
      <c r="M13" s="4">
        <f>L13/$T$13</f>
        <v>0.16666666666666666</v>
      </c>
      <c r="N13" s="49">
        <v>9.927816140000001</v>
      </c>
      <c r="O13" s="4">
        <v>0.1476969927674153</v>
      </c>
      <c r="P13" s="193">
        <v>10</v>
      </c>
      <c r="Q13" s="4">
        <f>P13/$T$13</f>
        <v>0.16666666666666666</v>
      </c>
      <c r="R13" s="49">
        <v>9.927816140000001</v>
      </c>
      <c r="S13" s="194">
        <v>0.1476969927674153</v>
      </c>
      <c r="T13" s="3">
        <v>60</v>
      </c>
      <c r="U13" s="49">
        <v>67.217456185</v>
      </c>
    </row>
    <row r="14" spans="2:21" ht="15">
      <c r="B14" s="238"/>
      <c r="C14" s="40" t="s">
        <v>3</v>
      </c>
      <c r="D14" s="195">
        <v>24</v>
      </c>
      <c r="E14" s="41">
        <f>D14/$T$14</f>
        <v>0.13559322033898305</v>
      </c>
      <c r="F14" s="160">
        <v>31.06280617</v>
      </c>
      <c r="G14" s="196">
        <v>0.1214</v>
      </c>
      <c r="H14" s="195">
        <v>57</v>
      </c>
      <c r="I14" s="41">
        <f>H14/$T$14</f>
        <v>0.3220338983050847</v>
      </c>
      <c r="J14" s="160">
        <v>73.307199075</v>
      </c>
      <c r="K14" s="196">
        <v>0.2865</v>
      </c>
      <c r="L14" s="159">
        <v>44</v>
      </c>
      <c r="M14" s="41">
        <f>L14/$T$14</f>
        <v>0.24858757062146894</v>
      </c>
      <c r="N14" s="160">
        <v>58.108429005000005</v>
      </c>
      <c r="O14" s="41">
        <v>0.2271</v>
      </c>
      <c r="P14" s="195">
        <v>52</v>
      </c>
      <c r="Q14" s="41">
        <f>P14/$T$14</f>
        <v>0.2937853107344633</v>
      </c>
      <c r="R14" s="160">
        <v>93.36752859500001</v>
      </c>
      <c r="S14" s="196">
        <v>0.3649</v>
      </c>
      <c r="T14" s="159">
        <v>177</v>
      </c>
      <c r="U14" s="160">
        <v>255.87155</v>
      </c>
    </row>
    <row r="15" spans="2:21" ht="15">
      <c r="B15" s="236" t="s">
        <v>120</v>
      </c>
      <c r="C15" s="8" t="s">
        <v>78</v>
      </c>
      <c r="D15" s="197">
        <v>3</v>
      </c>
      <c r="E15" s="10">
        <f>D15/$T$15</f>
        <v>0.06521739130434782</v>
      </c>
      <c r="F15" s="89">
        <v>7.856685929</v>
      </c>
      <c r="G15" s="198">
        <v>0.09279573080343907</v>
      </c>
      <c r="H15" s="197">
        <v>9</v>
      </c>
      <c r="I15" s="10">
        <f>H15/$T$15</f>
        <v>0.1956521739130435</v>
      </c>
      <c r="J15" s="89">
        <v>19.804872836999998</v>
      </c>
      <c r="K15" s="198">
        <v>0.23391639490068186</v>
      </c>
      <c r="L15" s="9">
        <v>13</v>
      </c>
      <c r="M15" s="10">
        <f>L15/$T$15</f>
        <v>0.2826086956521739</v>
      </c>
      <c r="N15" s="89">
        <v>18.549811186999996</v>
      </c>
      <c r="O15" s="10">
        <v>0.2190927957308034</v>
      </c>
      <c r="P15" s="197">
        <v>21</v>
      </c>
      <c r="Q15" s="10">
        <f>P15/$T$15</f>
        <v>0.45652173913043476</v>
      </c>
      <c r="R15" s="89">
        <v>38.455088956</v>
      </c>
      <c r="S15" s="198">
        <v>0.45419507856507557</v>
      </c>
      <c r="T15" s="9">
        <v>46</v>
      </c>
      <c r="U15" s="89">
        <v>84.666458909</v>
      </c>
    </row>
    <row r="16" spans="2:21" ht="15">
      <c r="B16" s="237"/>
      <c r="C16" s="12" t="s">
        <v>79</v>
      </c>
      <c r="D16" s="191">
        <v>3</v>
      </c>
      <c r="E16" s="14">
        <f>D16/$T$16</f>
        <v>0.043478260869565216</v>
      </c>
      <c r="F16" s="51">
        <v>4.844537969</v>
      </c>
      <c r="G16" s="192">
        <v>0.04983217144332559</v>
      </c>
      <c r="H16" s="191">
        <v>24</v>
      </c>
      <c r="I16" s="14">
        <f>H16/$T$16</f>
        <v>0.34782608695652173</v>
      </c>
      <c r="J16" s="51">
        <v>37.275331005</v>
      </c>
      <c r="K16" s="192">
        <v>0.38342370255615804</v>
      </c>
      <c r="L16" s="13">
        <v>24</v>
      </c>
      <c r="M16" s="14">
        <f>L16/$T$16</f>
        <v>0.34782608695652173</v>
      </c>
      <c r="N16" s="51">
        <v>29.569252474</v>
      </c>
      <c r="O16" s="14">
        <v>0.3041569842499355</v>
      </c>
      <c r="P16" s="191">
        <v>18</v>
      </c>
      <c r="Q16" s="14">
        <f>P16/$T$16</f>
        <v>0.2608695652173913</v>
      </c>
      <c r="R16" s="51">
        <v>25.527953960999998</v>
      </c>
      <c r="S16" s="192">
        <v>0.26258714175058095</v>
      </c>
      <c r="T16" s="13">
        <v>69</v>
      </c>
      <c r="U16" s="51">
        <v>97.21707540899999</v>
      </c>
    </row>
    <row r="17" spans="2:21" ht="15">
      <c r="B17" s="237"/>
      <c r="C17" s="2" t="s">
        <v>80</v>
      </c>
      <c r="D17" s="193">
        <v>12</v>
      </c>
      <c r="E17" s="4">
        <f>D17/$T$17</f>
        <v>0.19047619047619047</v>
      </c>
      <c r="F17" s="49">
        <v>12.651021432</v>
      </c>
      <c r="G17" s="194">
        <v>0.18300653594771246</v>
      </c>
      <c r="H17" s="193">
        <v>24</v>
      </c>
      <c r="I17" s="4">
        <f>H17/$T$17</f>
        <v>0.38095238095238093</v>
      </c>
      <c r="J17" s="49">
        <v>30.849415356999998</v>
      </c>
      <c r="K17" s="194">
        <v>0.4462599854756718</v>
      </c>
      <c r="L17" s="3">
        <v>13</v>
      </c>
      <c r="M17" s="4">
        <f>L17/$T$17</f>
        <v>0.20634920634920634</v>
      </c>
      <c r="N17" s="49">
        <v>10.517416627</v>
      </c>
      <c r="O17" s="4">
        <v>0.15214233841684824</v>
      </c>
      <c r="P17" s="193">
        <v>14</v>
      </c>
      <c r="Q17" s="4">
        <f>P17/$T$17</f>
        <v>0.2222222222222222</v>
      </c>
      <c r="R17" s="49">
        <v>15.136043499</v>
      </c>
      <c r="S17" s="194">
        <v>0.2189542483660131</v>
      </c>
      <c r="T17" s="3">
        <v>63</v>
      </c>
      <c r="U17" s="49">
        <v>69.12879568199999</v>
      </c>
    </row>
    <row r="18" spans="2:21" ht="15">
      <c r="B18" s="238"/>
      <c r="C18" s="40" t="s">
        <v>3</v>
      </c>
      <c r="D18" s="195">
        <v>18</v>
      </c>
      <c r="E18" s="41">
        <f>D18/$T$18</f>
        <v>0.10112359550561797</v>
      </c>
      <c r="F18" s="160">
        <v>25.352245330000002</v>
      </c>
      <c r="G18" s="196">
        <v>0.101</v>
      </c>
      <c r="H18" s="195">
        <v>57</v>
      </c>
      <c r="I18" s="41">
        <f>H18/$T$18</f>
        <v>0.3202247191011236</v>
      </c>
      <c r="J18" s="160">
        <v>87.929619199</v>
      </c>
      <c r="K18" s="196">
        <v>0.3503</v>
      </c>
      <c r="L18" s="159">
        <v>50</v>
      </c>
      <c r="M18" s="41">
        <f>L18/$T$18</f>
        <v>0.2808988764044944</v>
      </c>
      <c r="N18" s="160">
        <v>58.636480288</v>
      </c>
      <c r="O18" s="41">
        <v>0.2336</v>
      </c>
      <c r="P18" s="195">
        <v>53</v>
      </c>
      <c r="Q18" s="41">
        <f>P18/$T$18</f>
        <v>0.29775280898876405</v>
      </c>
      <c r="R18" s="160">
        <v>79.093985183</v>
      </c>
      <c r="S18" s="196">
        <v>0.3151</v>
      </c>
      <c r="T18" s="159">
        <v>178</v>
      </c>
      <c r="U18" s="160">
        <v>251.01233</v>
      </c>
    </row>
    <row r="19" spans="2:21" ht="15">
      <c r="B19" s="237" t="s">
        <v>162</v>
      </c>
      <c r="C19" s="2" t="s">
        <v>78</v>
      </c>
      <c r="D19" s="193">
        <v>2</v>
      </c>
      <c r="E19" s="4">
        <f>D19/$T$19</f>
        <v>0.043478260869565216</v>
      </c>
      <c r="F19" s="49">
        <v>2.82074925</v>
      </c>
      <c r="G19" s="194">
        <v>0.03331314354936402</v>
      </c>
      <c r="H19" s="193">
        <v>4</v>
      </c>
      <c r="I19" s="4">
        <f>H19/$T$19</f>
        <v>0.08695652173913043</v>
      </c>
      <c r="J19" s="49">
        <v>9.564904275</v>
      </c>
      <c r="K19" s="194">
        <v>0.112961841308298</v>
      </c>
      <c r="L19" s="3">
        <v>14</v>
      </c>
      <c r="M19" s="4">
        <f>L19/$T$19</f>
        <v>0.30434782608695654</v>
      </c>
      <c r="N19" s="49">
        <v>23.412218775000003</v>
      </c>
      <c r="O19" s="4">
        <v>0.2764990914597214</v>
      </c>
      <c r="P19" s="193">
        <v>26</v>
      </c>
      <c r="Q19" s="4">
        <f>P19/$T$19</f>
        <v>0.5652173913043478</v>
      </c>
      <c r="R19" s="49">
        <v>48.87589155</v>
      </c>
      <c r="S19" s="194">
        <v>0.5772259236826166</v>
      </c>
      <c r="T19" s="3">
        <v>46</v>
      </c>
      <c r="U19" s="49">
        <v>84.67376385</v>
      </c>
    </row>
    <row r="20" spans="2:21" ht="15">
      <c r="B20" s="237"/>
      <c r="C20" s="12" t="s">
        <v>79</v>
      </c>
      <c r="D20" s="191">
        <v>2</v>
      </c>
      <c r="E20" s="14">
        <f>D20/$T$20</f>
        <v>0.028169014084507043</v>
      </c>
      <c r="F20" s="51">
        <v>2.7694629</v>
      </c>
      <c r="G20" s="192">
        <v>0.02651608151239872</v>
      </c>
      <c r="H20" s="191">
        <v>22</v>
      </c>
      <c r="I20" s="14">
        <f>H20/$T$20</f>
        <v>0.30985915492957744</v>
      </c>
      <c r="J20" s="51">
        <v>33.361770675</v>
      </c>
      <c r="K20" s="192">
        <v>0.3194205745150994</v>
      </c>
      <c r="L20" s="13">
        <v>30</v>
      </c>
      <c r="M20" s="14">
        <f>L20/$T$20</f>
        <v>0.4225352112676056</v>
      </c>
      <c r="N20" s="51">
        <v>43.619040675</v>
      </c>
      <c r="O20" s="14">
        <v>0.41762828382027983</v>
      </c>
      <c r="P20" s="191">
        <v>17</v>
      </c>
      <c r="Q20" s="14">
        <f>P20/$T$20</f>
        <v>0.23943661971830985</v>
      </c>
      <c r="R20" s="51">
        <v>24.720020700000003</v>
      </c>
      <c r="S20" s="192">
        <v>0.2366805794254849</v>
      </c>
      <c r="T20" s="13">
        <v>71</v>
      </c>
      <c r="U20" s="51">
        <v>104.44465177500001</v>
      </c>
    </row>
    <row r="21" spans="2:21" ht="15">
      <c r="B21" s="237"/>
      <c r="C21" s="2" t="s">
        <v>80</v>
      </c>
      <c r="D21" s="193">
        <v>7</v>
      </c>
      <c r="E21" s="4">
        <f>D21/$T$21</f>
        <v>0.11290322580645161</v>
      </c>
      <c r="F21" s="49">
        <v>8.8212522</v>
      </c>
      <c r="G21" s="194">
        <v>0.13104761904761902</v>
      </c>
      <c r="H21" s="193">
        <v>12</v>
      </c>
      <c r="I21" s="4">
        <f>H21/$T$21</f>
        <v>0.1935483870967742</v>
      </c>
      <c r="J21" s="49">
        <v>12.872873850000001</v>
      </c>
      <c r="K21" s="194">
        <v>0.19123809523809523</v>
      </c>
      <c r="L21" s="3">
        <v>16</v>
      </c>
      <c r="M21" s="4">
        <f>L21/$T$21</f>
        <v>0.25806451612903225</v>
      </c>
      <c r="N21" s="49">
        <v>18.078438375</v>
      </c>
      <c r="O21" s="4">
        <v>0.2685714285714285</v>
      </c>
      <c r="P21" s="193">
        <v>27</v>
      </c>
      <c r="Q21" s="4">
        <f>P21/$T$21</f>
        <v>0.43548387096774194</v>
      </c>
      <c r="R21" s="49">
        <v>27.54076995</v>
      </c>
      <c r="S21" s="194">
        <v>0.4091428571428571</v>
      </c>
      <c r="T21" s="3">
        <v>62</v>
      </c>
      <c r="U21" s="49">
        <v>67.31333437500001</v>
      </c>
    </row>
    <row r="22" spans="2:21" ht="15.75" thickBot="1">
      <c r="B22" s="261"/>
      <c r="C22" s="30" t="s">
        <v>3</v>
      </c>
      <c r="D22" s="199">
        <v>11</v>
      </c>
      <c r="E22" s="33">
        <f>D22/$T$22</f>
        <v>0.061452513966480445</v>
      </c>
      <c r="F22" s="138">
        <v>14.385821175</v>
      </c>
      <c r="G22" s="200">
        <v>0.0561</v>
      </c>
      <c r="H22" s="199">
        <v>38</v>
      </c>
      <c r="I22" s="33">
        <f>H22/$T$22</f>
        <v>0.2122905027932961</v>
      </c>
      <c r="J22" s="138">
        <v>55.799548800000004</v>
      </c>
      <c r="K22" s="200">
        <v>0.2176</v>
      </c>
      <c r="L22" s="139">
        <v>60</v>
      </c>
      <c r="M22" s="33">
        <f>L22/$T$22</f>
        <v>0.33519553072625696</v>
      </c>
      <c r="N22" s="138">
        <v>85.08405465</v>
      </c>
      <c r="O22" s="33">
        <v>0.3318</v>
      </c>
      <c r="P22" s="199">
        <v>70</v>
      </c>
      <c r="Q22" s="33">
        <f>P22/$T$22</f>
        <v>0.39106145251396646</v>
      </c>
      <c r="R22" s="138">
        <v>101.16232537500001</v>
      </c>
      <c r="S22" s="200">
        <v>0.3945</v>
      </c>
      <c r="T22" s="139">
        <v>179</v>
      </c>
      <c r="U22" s="138">
        <v>256.43175</v>
      </c>
    </row>
    <row r="23" spans="2:21" ht="15.75" thickTop="1">
      <c r="B23" s="269" t="s">
        <v>156</v>
      </c>
      <c r="C23" s="269"/>
      <c r="D23" s="1"/>
      <c r="E23" s="1"/>
      <c r="F23" s="1"/>
      <c r="R23" s="1"/>
      <c r="U23" s="34"/>
    </row>
    <row r="24" spans="2:18" ht="15">
      <c r="B24" s="1"/>
      <c r="D24" s="1"/>
      <c r="E24" s="1"/>
      <c r="F24" s="1"/>
      <c r="R24" s="1"/>
    </row>
    <row r="25" spans="2:18" ht="15">
      <c r="B25" s="1"/>
      <c r="D25" s="1"/>
      <c r="E25" s="1"/>
      <c r="F25" s="1"/>
      <c r="R25" s="1"/>
    </row>
    <row r="26" spans="2:18" ht="15">
      <c r="B26" s="250" t="s">
        <v>203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1"/>
    </row>
    <row r="27" spans="2:18" ht="15.75" thickBot="1">
      <c r="B27" s="262" t="s">
        <v>128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1"/>
    </row>
    <row r="28" spans="2:18" ht="15.75" thickTop="1">
      <c r="B28" s="26"/>
      <c r="C28" s="106"/>
      <c r="D28" s="263" t="s">
        <v>99</v>
      </c>
      <c r="E28" s="229"/>
      <c r="F28" s="229"/>
      <c r="G28" s="264"/>
      <c r="H28" s="229" t="s">
        <v>129</v>
      </c>
      <c r="I28" s="229"/>
      <c r="J28" s="229"/>
      <c r="K28" s="229"/>
      <c r="L28" s="263" t="s">
        <v>130</v>
      </c>
      <c r="M28" s="229"/>
      <c r="N28" s="229"/>
      <c r="O28" s="264"/>
      <c r="P28" s="229" t="s">
        <v>3</v>
      </c>
      <c r="Q28" s="229"/>
      <c r="R28" s="1"/>
    </row>
    <row r="29" spans="2:18" ht="15">
      <c r="B29" s="2"/>
      <c r="C29" s="111"/>
      <c r="D29" s="266" t="s">
        <v>44</v>
      </c>
      <c r="E29" s="265"/>
      <c r="F29" s="265" t="s">
        <v>45</v>
      </c>
      <c r="G29" s="267"/>
      <c r="H29" s="265" t="s">
        <v>44</v>
      </c>
      <c r="I29" s="265"/>
      <c r="J29" s="265" t="s">
        <v>45</v>
      </c>
      <c r="K29" s="265"/>
      <c r="L29" s="266" t="s">
        <v>44</v>
      </c>
      <c r="M29" s="265"/>
      <c r="N29" s="265" t="s">
        <v>45</v>
      </c>
      <c r="O29" s="267"/>
      <c r="P29" s="141" t="s">
        <v>44</v>
      </c>
      <c r="Q29" s="141" t="s">
        <v>45</v>
      </c>
      <c r="R29" s="1"/>
    </row>
    <row r="30" spans="2:18" ht="15.75" thickBot="1">
      <c r="B30" s="31"/>
      <c r="C30" s="111"/>
      <c r="D30" s="183" t="s">
        <v>13</v>
      </c>
      <c r="E30" s="161" t="s">
        <v>14</v>
      </c>
      <c r="F30" s="161" t="s">
        <v>13</v>
      </c>
      <c r="G30" s="184" t="s">
        <v>14</v>
      </c>
      <c r="H30" s="32" t="s">
        <v>13</v>
      </c>
      <c r="I30" s="32" t="s">
        <v>14</v>
      </c>
      <c r="J30" s="32" t="s">
        <v>13</v>
      </c>
      <c r="K30" s="32" t="s">
        <v>14</v>
      </c>
      <c r="L30" s="187" t="s">
        <v>13</v>
      </c>
      <c r="M30" s="32" t="s">
        <v>14</v>
      </c>
      <c r="N30" s="32" t="s">
        <v>13</v>
      </c>
      <c r="O30" s="188" t="s">
        <v>14</v>
      </c>
      <c r="P30" s="50" t="s">
        <v>13</v>
      </c>
      <c r="Q30" s="50" t="s">
        <v>13</v>
      </c>
      <c r="R30" s="1"/>
    </row>
    <row r="31" spans="2:18" ht="30" customHeight="1">
      <c r="B31" s="273" t="s">
        <v>163</v>
      </c>
      <c r="C31" s="134" t="s">
        <v>150</v>
      </c>
      <c r="D31" s="185">
        <v>3261</v>
      </c>
      <c r="E31" s="142">
        <v>0.7926592124453087</v>
      </c>
      <c r="F31" s="143">
        <v>2926.66847472</v>
      </c>
      <c r="G31" s="168">
        <v>0.7749576988155668</v>
      </c>
      <c r="H31" s="162">
        <v>574</v>
      </c>
      <c r="I31" s="142">
        <v>0.13952357802625182</v>
      </c>
      <c r="J31" s="143">
        <v>571.91447268</v>
      </c>
      <c r="K31" s="142">
        <v>0.15143824027072755</v>
      </c>
      <c r="L31" s="185">
        <v>279</v>
      </c>
      <c r="M31" s="142">
        <v>0.06781720952843948</v>
      </c>
      <c r="N31" s="143">
        <v>278.50211286</v>
      </c>
      <c r="O31" s="168">
        <v>0.07374506486181612</v>
      </c>
      <c r="P31" s="162">
        <v>4114</v>
      </c>
      <c r="Q31" s="143">
        <v>3776.5525514400006</v>
      </c>
      <c r="R31" s="1"/>
    </row>
    <row r="32" spans="2:18" ht="30">
      <c r="B32" s="243"/>
      <c r="C32" s="135" t="s">
        <v>151</v>
      </c>
      <c r="D32" s="169">
        <v>602</v>
      </c>
      <c r="E32" s="128">
        <v>0.7413793103448276</v>
      </c>
      <c r="F32" s="129">
        <v>715.15934526</v>
      </c>
      <c r="G32" s="170">
        <v>0.7314814814814814</v>
      </c>
      <c r="H32" s="130">
        <v>154</v>
      </c>
      <c r="I32" s="128">
        <v>0.1896551724137931</v>
      </c>
      <c r="J32" s="129">
        <v>201.28833396000002</v>
      </c>
      <c r="K32" s="128">
        <v>0.20588235294117646</v>
      </c>
      <c r="L32" s="169">
        <v>56</v>
      </c>
      <c r="M32" s="128">
        <v>0.06896551724137931</v>
      </c>
      <c r="N32" s="129">
        <v>61.771023119999995</v>
      </c>
      <c r="O32" s="170">
        <v>0.06318082788671023</v>
      </c>
      <c r="P32" s="130">
        <v>812</v>
      </c>
      <c r="Q32" s="129">
        <v>977.6861935200001</v>
      </c>
      <c r="R32" s="1"/>
    </row>
    <row r="33" spans="2:18" ht="30">
      <c r="B33" s="243"/>
      <c r="C33" s="136" t="s">
        <v>152</v>
      </c>
      <c r="D33" s="171">
        <v>239</v>
      </c>
      <c r="E33" s="116">
        <v>0.5469107551487414</v>
      </c>
      <c r="F33" s="117">
        <v>301.93250094</v>
      </c>
      <c r="G33" s="172">
        <v>0.5289179104477612</v>
      </c>
      <c r="H33" s="123">
        <v>119</v>
      </c>
      <c r="I33" s="116">
        <v>0.2723112128146453</v>
      </c>
      <c r="J33" s="117">
        <v>167.20776948</v>
      </c>
      <c r="K33" s="116">
        <v>0.292910447761194</v>
      </c>
      <c r="L33" s="171">
        <v>79</v>
      </c>
      <c r="M33" s="116">
        <v>0.18077803203661327</v>
      </c>
      <c r="N33" s="117">
        <v>101.70918462</v>
      </c>
      <c r="O33" s="172">
        <v>0.17817164179104475</v>
      </c>
      <c r="P33" s="123">
        <v>437</v>
      </c>
      <c r="Q33" s="117">
        <v>570.8494550400001</v>
      </c>
      <c r="R33" s="1"/>
    </row>
    <row r="34" spans="2:18" ht="30" customHeight="1">
      <c r="B34" s="244"/>
      <c r="C34" s="152" t="s">
        <v>3</v>
      </c>
      <c r="D34" s="173">
        <v>4102</v>
      </c>
      <c r="E34" s="154">
        <v>0.7648704083535335</v>
      </c>
      <c r="F34" s="155">
        <v>3943.2278121000004</v>
      </c>
      <c r="G34" s="174">
        <v>0.7405</v>
      </c>
      <c r="H34" s="153">
        <v>847</v>
      </c>
      <c r="I34" s="154">
        <v>0.15793399216856238</v>
      </c>
      <c r="J34" s="155">
        <v>940.4105761200001</v>
      </c>
      <c r="K34" s="154">
        <v>0.1766</v>
      </c>
      <c r="L34" s="173">
        <v>414</v>
      </c>
      <c r="M34" s="154">
        <v>0.07719559947790416</v>
      </c>
      <c r="N34" s="155">
        <v>441.44981178</v>
      </c>
      <c r="O34" s="174">
        <v>0.0829</v>
      </c>
      <c r="P34" s="153">
        <v>5363</v>
      </c>
      <c r="Q34" s="155">
        <v>5325.0882</v>
      </c>
      <c r="R34" s="1"/>
    </row>
    <row r="35" spans="2:18" ht="30" customHeight="1">
      <c r="B35" s="236" t="s">
        <v>164</v>
      </c>
      <c r="C35" s="156" t="s">
        <v>150</v>
      </c>
      <c r="D35" s="186">
        <v>3229</v>
      </c>
      <c r="E35" s="121">
        <v>0.784880894506563</v>
      </c>
      <c r="F35" s="122">
        <v>2895.78296316</v>
      </c>
      <c r="G35" s="176">
        <v>0.7667794698251549</v>
      </c>
      <c r="H35" s="120">
        <v>516</v>
      </c>
      <c r="I35" s="121">
        <v>0.12542537676227516</v>
      </c>
      <c r="J35" s="122">
        <v>527.71624062</v>
      </c>
      <c r="K35" s="121">
        <v>0.13973491257755216</v>
      </c>
      <c r="L35" s="186">
        <v>369</v>
      </c>
      <c r="M35" s="121">
        <v>0.08969372873116188</v>
      </c>
      <c r="N35" s="122">
        <v>353.58585648</v>
      </c>
      <c r="O35" s="176">
        <v>0.09362662154540326</v>
      </c>
      <c r="P35" s="120">
        <v>4114</v>
      </c>
      <c r="Q35" s="122">
        <v>3776.5525514400006</v>
      </c>
      <c r="R35" s="1"/>
    </row>
    <row r="36" spans="2:18" ht="30">
      <c r="B36" s="237"/>
      <c r="C36" s="135" t="s">
        <v>151</v>
      </c>
      <c r="D36" s="169">
        <v>597</v>
      </c>
      <c r="E36" s="128">
        <v>0.7352216748768473</v>
      </c>
      <c r="F36" s="129">
        <v>717.2893805399999</v>
      </c>
      <c r="G36" s="170">
        <v>0.7336601307189541</v>
      </c>
      <c r="H36" s="130">
        <v>140</v>
      </c>
      <c r="I36" s="128">
        <v>0.1724137931034483</v>
      </c>
      <c r="J36" s="129">
        <v>174.13038414000002</v>
      </c>
      <c r="K36" s="128">
        <v>0.1781045751633987</v>
      </c>
      <c r="L36" s="169">
        <v>75</v>
      </c>
      <c r="M36" s="128">
        <v>0.09236453201970443</v>
      </c>
      <c r="N36" s="129">
        <v>86.26642884</v>
      </c>
      <c r="O36" s="170">
        <v>0.08823529411764705</v>
      </c>
      <c r="P36" s="130">
        <v>812</v>
      </c>
      <c r="Q36" s="129">
        <v>977.6861935200001</v>
      </c>
      <c r="R36" s="1"/>
    </row>
    <row r="37" spans="2:18" ht="30">
      <c r="B37" s="237"/>
      <c r="C37" s="136" t="s">
        <v>152</v>
      </c>
      <c r="D37" s="171">
        <v>203</v>
      </c>
      <c r="E37" s="116">
        <v>0.4645308924485126</v>
      </c>
      <c r="F37" s="117">
        <v>238.03144254</v>
      </c>
      <c r="G37" s="172">
        <v>0.4169776119402985</v>
      </c>
      <c r="H37" s="123">
        <v>132</v>
      </c>
      <c r="I37" s="116">
        <v>0.30205949656750575</v>
      </c>
      <c r="J37" s="117">
        <v>205.54840452000002</v>
      </c>
      <c r="K37" s="116">
        <v>0.36007462686567165</v>
      </c>
      <c r="L37" s="171">
        <v>102</v>
      </c>
      <c r="M37" s="116">
        <v>0.2334096109839817</v>
      </c>
      <c r="N37" s="117">
        <v>126.73709916000001</v>
      </c>
      <c r="O37" s="172">
        <v>0.22201492537313433</v>
      </c>
      <c r="P37" s="123">
        <v>437</v>
      </c>
      <c r="Q37" s="117">
        <v>570.8494550400001</v>
      </c>
      <c r="R37" s="1"/>
    </row>
    <row r="38" spans="2:18" ht="30" customHeight="1">
      <c r="B38" s="238"/>
      <c r="C38" s="152" t="s">
        <v>3</v>
      </c>
      <c r="D38" s="173">
        <v>4029</v>
      </c>
      <c r="E38" s="154">
        <v>0.751258623904531</v>
      </c>
      <c r="F38" s="155">
        <v>3850.57127742</v>
      </c>
      <c r="G38" s="174">
        <v>0.7231</v>
      </c>
      <c r="H38" s="153">
        <v>788</v>
      </c>
      <c r="I38" s="154">
        <v>0.14693268692895767</v>
      </c>
      <c r="J38" s="155">
        <v>907.9275381000001</v>
      </c>
      <c r="K38" s="154">
        <v>0.1705</v>
      </c>
      <c r="L38" s="173">
        <v>546</v>
      </c>
      <c r="M38" s="154">
        <v>0.10180868916651128</v>
      </c>
      <c r="N38" s="155">
        <v>566.58938448</v>
      </c>
      <c r="O38" s="174">
        <v>0.10640000000000001</v>
      </c>
      <c r="P38" s="153">
        <v>5363</v>
      </c>
      <c r="Q38" s="155">
        <v>5325.0882</v>
      </c>
      <c r="R38" s="1"/>
    </row>
    <row r="39" spans="2:18" ht="30" customHeight="1">
      <c r="B39" s="236" t="s">
        <v>165</v>
      </c>
      <c r="C39" s="156" t="s">
        <v>150</v>
      </c>
      <c r="D39" s="186">
        <v>2946</v>
      </c>
      <c r="E39" s="121">
        <v>0.7160913952357802</v>
      </c>
      <c r="F39" s="122">
        <v>2631.65858844</v>
      </c>
      <c r="G39" s="176">
        <v>0.6968415115623237</v>
      </c>
      <c r="H39" s="120">
        <v>720</v>
      </c>
      <c r="I39" s="121">
        <v>0.1750121536217793</v>
      </c>
      <c r="J39" s="122">
        <v>714.0943276200001</v>
      </c>
      <c r="K39" s="121">
        <v>0.18908629441624364</v>
      </c>
      <c r="L39" s="186">
        <v>448</v>
      </c>
      <c r="M39" s="121">
        <v>0.10889645114244045</v>
      </c>
      <c r="N39" s="122">
        <v>430.79963538</v>
      </c>
      <c r="O39" s="176">
        <v>0.11407219402143258</v>
      </c>
      <c r="P39" s="120">
        <v>4114</v>
      </c>
      <c r="Q39" s="122">
        <v>3776.5525514400006</v>
      </c>
      <c r="R39" s="1"/>
    </row>
    <row r="40" spans="2:18" ht="30">
      <c r="B40" s="237"/>
      <c r="C40" s="135" t="s">
        <v>151</v>
      </c>
      <c r="D40" s="169">
        <v>561</v>
      </c>
      <c r="E40" s="128">
        <v>0.6908866995073891</v>
      </c>
      <c r="F40" s="129">
        <v>668.2985691</v>
      </c>
      <c r="G40" s="170">
        <v>0.6835511982570806</v>
      </c>
      <c r="H40" s="130">
        <v>156</v>
      </c>
      <c r="I40" s="128">
        <v>0.1921182266009852</v>
      </c>
      <c r="J40" s="129">
        <v>188.50812228</v>
      </c>
      <c r="K40" s="128">
        <v>0.19281045751633985</v>
      </c>
      <c r="L40" s="169">
        <v>95</v>
      </c>
      <c r="M40" s="128">
        <v>0.11699507389162561</v>
      </c>
      <c r="N40" s="129">
        <v>120.87950214000001</v>
      </c>
      <c r="O40" s="170">
        <v>0.12363834422657953</v>
      </c>
      <c r="P40" s="130">
        <v>812</v>
      </c>
      <c r="Q40" s="129">
        <v>977.6861935200001</v>
      </c>
      <c r="R40" s="1"/>
    </row>
    <row r="41" spans="2:18" ht="30">
      <c r="B41" s="237"/>
      <c r="C41" s="136" t="s">
        <v>152</v>
      </c>
      <c r="D41" s="171">
        <v>181</v>
      </c>
      <c r="E41" s="116">
        <v>0.41418764302059496</v>
      </c>
      <c r="F41" s="117">
        <v>213.00352800000002</v>
      </c>
      <c r="G41" s="172">
        <v>0.3731343283582089</v>
      </c>
      <c r="H41" s="123">
        <v>135</v>
      </c>
      <c r="I41" s="116">
        <v>0.30892448512585813</v>
      </c>
      <c r="J41" s="117">
        <v>198.62578986</v>
      </c>
      <c r="K41" s="116">
        <v>0.3479477611940298</v>
      </c>
      <c r="L41" s="171">
        <v>121</v>
      </c>
      <c r="M41" s="116">
        <v>0.2768878718535469</v>
      </c>
      <c r="N41" s="117">
        <v>159.22013718</v>
      </c>
      <c r="O41" s="172">
        <v>0.27891791044776115</v>
      </c>
      <c r="P41" s="123">
        <v>437</v>
      </c>
      <c r="Q41" s="117">
        <v>570.8494550400001</v>
      </c>
      <c r="R41" s="1"/>
    </row>
    <row r="42" spans="2:18" ht="30" customHeight="1">
      <c r="B42" s="238"/>
      <c r="C42" s="152" t="s">
        <v>3</v>
      </c>
      <c r="D42" s="173">
        <v>3688</v>
      </c>
      <c r="E42" s="154">
        <v>0.6876748088756293</v>
      </c>
      <c r="F42" s="155">
        <v>3512.9606855399998</v>
      </c>
      <c r="G42" s="174">
        <v>0.6597</v>
      </c>
      <c r="H42" s="153">
        <v>1011</v>
      </c>
      <c r="I42" s="154">
        <v>0.18851389147865</v>
      </c>
      <c r="J42" s="155">
        <v>1101.2282397600002</v>
      </c>
      <c r="K42" s="154">
        <v>0.20680000000000004</v>
      </c>
      <c r="L42" s="173">
        <v>664</v>
      </c>
      <c r="M42" s="154">
        <v>0.12381129964572068</v>
      </c>
      <c r="N42" s="155">
        <v>710.8992747000001</v>
      </c>
      <c r="O42" s="174">
        <v>0.1335</v>
      </c>
      <c r="P42" s="153">
        <v>5363</v>
      </c>
      <c r="Q42" s="155">
        <v>5325.0882</v>
      </c>
      <c r="R42" s="1"/>
    </row>
    <row r="43" spans="2:18" ht="30" customHeight="1">
      <c r="B43" s="237" t="s">
        <v>166</v>
      </c>
      <c r="C43" s="137" t="s">
        <v>150</v>
      </c>
      <c r="D43" s="171">
        <v>3078</v>
      </c>
      <c r="E43" s="116">
        <v>0.7481769567331065</v>
      </c>
      <c r="F43" s="117">
        <v>2773.3059345600004</v>
      </c>
      <c r="G43" s="172">
        <v>0.7343485617597293</v>
      </c>
      <c r="H43" s="123">
        <v>455</v>
      </c>
      <c r="I43" s="116">
        <v>0.11059795819154108</v>
      </c>
      <c r="J43" s="117">
        <v>461.15263812</v>
      </c>
      <c r="K43" s="116">
        <v>0.12210941906373377</v>
      </c>
      <c r="L43" s="171">
        <v>581</v>
      </c>
      <c r="M43" s="116">
        <v>0.14122508507535245</v>
      </c>
      <c r="N43" s="117">
        <v>541.56146994</v>
      </c>
      <c r="O43" s="172">
        <v>0.14340101522842638</v>
      </c>
      <c r="P43" s="123">
        <v>4114</v>
      </c>
      <c r="Q43" s="117">
        <v>3776.5525514400006</v>
      </c>
      <c r="R43" s="1"/>
    </row>
    <row r="44" spans="2:18" ht="30">
      <c r="B44" s="237"/>
      <c r="C44" s="135" t="s">
        <v>151</v>
      </c>
      <c r="D44" s="169">
        <v>575</v>
      </c>
      <c r="E44" s="128">
        <v>0.708128078817734</v>
      </c>
      <c r="F44" s="129">
        <v>703.9766600400001</v>
      </c>
      <c r="G44" s="170">
        <v>0.7200435729847495</v>
      </c>
      <c r="H44" s="130">
        <v>111</v>
      </c>
      <c r="I44" s="128">
        <v>0.13669950738916256</v>
      </c>
      <c r="J44" s="129">
        <v>125.1395727</v>
      </c>
      <c r="K44" s="128">
        <v>0.12799564270152505</v>
      </c>
      <c r="L44" s="169">
        <v>126</v>
      </c>
      <c r="M44" s="128">
        <v>0.15517241379310345</v>
      </c>
      <c r="N44" s="129">
        <v>149.1024696</v>
      </c>
      <c r="O44" s="170">
        <v>0.15250544662309368</v>
      </c>
      <c r="P44" s="130">
        <v>812</v>
      </c>
      <c r="Q44" s="129">
        <v>977.6861935200001</v>
      </c>
      <c r="R44" s="1"/>
    </row>
    <row r="45" spans="2:18" ht="30">
      <c r="B45" s="237"/>
      <c r="C45" s="136" t="s">
        <v>152</v>
      </c>
      <c r="D45" s="171">
        <v>193</v>
      </c>
      <c r="E45" s="116">
        <v>0.4416475972540046</v>
      </c>
      <c r="F45" s="117">
        <v>241.75900428000003</v>
      </c>
      <c r="G45" s="172">
        <v>0.42350746268656714</v>
      </c>
      <c r="H45" s="123">
        <v>110</v>
      </c>
      <c r="I45" s="116">
        <v>0.2517162471395881</v>
      </c>
      <c r="J45" s="117">
        <v>148.03745196</v>
      </c>
      <c r="K45" s="116">
        <v>0.25932835820895517</v>
      </c>
      <c r="L45" s="171">
        <v>134</v>
      </c>
      <c r="M45" s="116">
        <v>0.30663615560640733</v>
      </c>
      <c r="N45" s="117">
        <v>181.0529988</v>
      </c>
      <c r="O45" s="172">
        <v>0.3171641791044776</v>
      </c>
      <c r="P45" s="123">
        <v>437</v>
      </c>
      <c r="Q45" s="117">
        <v>570.8494550400001</v>
      </c>
      <c r="R45" s="1"/>
    </row>
    <row r="46" spans="2:18" ht="30" customHeight="1" thickBot="1">
      <c r="B46" s="261"/>
      <c r="C46" s="150" t="s">
        <v>3</v>
      </c>
      <c r="D46" s="181">
        <v>3846</v>
      </c>
      <c r="E46" s="147">
        <v>0.7171359313816894</v>
      </c>
      <c r="F46" s="148">
        <v>3719.04159888</v>
      </c>
      <c r="G46" s="180">
        <v>0.6984</v>
      </c>
      <c r="H46" s="149">
        <v>676</v>
      </c>
      <c r="I46" s="147">
        <v>0.12604885325377588</v>
      </c>
      <c r="J46" s="148">
        <v>734.32966278</v>
      </c>
      <c r="K46" s="147">
        <v>0.1379</v>
      </c>
      <c r="L46" s="181">
        <v>841</v>
      </c>
      <c r="M46" s="147">
        <v>0.15681521536453477</v>
      </c>
      <c r="N46" s="148">
        <v>871.7169383400001</v>
      </c>
      <c r="O46" s="180">
        <v>0.1637</v>
      </c>
      <c r="P46" s="149">
        <v>5363</v>
      </c>
      <c r="Q46" s="148">
        <v>5325.0882</v>
      </c>
      <c r="R46" s="1"/>
    </row>
    <row r="47" spans="2:18" ht="15.75" thickTop="1">
      <c r="B47" s="268" t="s">
        <v>156</v>
      </c>
      <c r="C47" s="268"/>
      <c r="D47" s="1"/>
      <c r="E47" s="1"/>
      <c r="F47" s="1"/>
      <c r="R47" s="1"/>
    </row>
    <row r="48" spans="2:18" ht="15">
      <c r="B48" s="163"/>
      <c r="C48" s="163"/>
      <c r="D48" s="1"/>
      <c r="E48" s="1"/>
      <c r="F48" s="1"/>
      <c r="R48" s="1"/>
    </row>
    <row r="49" spans="2:18" ht="15">
      <c r="B49" s="163"/>
      <c r="C49" s="163"/>
      <c r="D49" s="1"/>
      <c r="E49" s="1"/>
      <c r="F49" s="1"/>
      <c r="R49" s="1"/>
    </row>
    <row r="50" spans="2:18" ht="15">
      <c r="B50" s="250" t="s">
        <v>204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1"/>
    </row>
    <row r="51" spans="2:18" ht="15.75" thickBot="1">
      <c r="B51" s="255" t="s">
        <v>135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1"/>
    </row>
    <row r="52" spans="2:18" ht="15.75" thickTop="1">
      <c r="B52" s="26"/>
      <c r="C52" s="106"/>
      <c r="D52" s="263" t="s">
        <v>137</v>
      </c>
      <c r="E52" s="229"/>
      <c r="F52" s="229"/>
      <c r="G52" s="264"/>
      <c r="H52" s="229" t="s">
        <v>138</v>
      </c>
      <c r="I52" s="229"/>
      <c r="J52" s="229"/>
      <c r="K52" s="229"/>
      <c r="L52" s="263" t="s">
        <v>139</v>
      </c>
      <c r="M52" s="229"/>
      <c r="N52" s="229"/>
      <c r="O52" s="264"/>
      <c r="P52" s="229" t="s">
        <v>3</v>
      </c>
      <c r="Q52" s="229"/>
      <c r="R52" s="1"/>
    </row>
    <row r="53" spans="2:18" ht="15">
      <c r="B53" s="2"/>
      <c r="C53" s="111"/>
      <c r="D53" s="266" t="s">
        <v>44</v>
      </c>
      <c r="E53" s="265"/>
      <c r="F53" s="265" t="s">
        <v>45</v>
      </c>
      <c r="G53" s="267"/>
      <c r="H53" s="265" t="s">
        <v>44</v>
      </c>
      <c r="I53" s="265"/>
      <c r="J53" s="265" t="s">
        <v>45</v>
      </c>
      <c r="K53" s="265"/>
      <c r="L53" s="266" t="s">
        <v>44</v>
      </c>
      <c r="M53" s="265"/>
      <c r="N53" s="265" t="s">
        <v>45</v>
      </c>
      <c r="O53" s="267"/>
      <c r="P53" s="141" t="s">
        <v>44</v>
      </c>
      <c r="Q53" s="141" t="s">
        <v>45</v>
      </c>
      <c r="R53" s="1"/>
    </row>
    <row r="54" spans="2:18" ht="15.75" thickBot="1">
      <c r="B54" s="2"/>
      <c r="C54" s="111"/>
      <c r="D54" s="183" t="s">
        <v>13</v>
      </c>
      <c r="E54" s="161" t="s">
        <v>14</v>
      </c>
      <c r="F54" s="161" t="s">
        <v>13</v>
      </c>
      <c r="G54" s="184" t="s">
        <v>14</v>
      </c>
      <c r="H54" s="161" t="s">
        <v>13</v>
      </c>
      <c r="I54" s="161" t="s">
        <v>14</v>
      </c>
      <c r="J54" s="161" t="s">
        <v>13</v>
      </c>
      <c r="K54" s="161" t="s">
        <v>14</v>
      </c>
      <c r="L54" s="183" t="s">
        <v>13</v>
      </c>
      <c r="M54" s="161" t="s">
        <v>14</v>
      </c>
      <c r="N54" s="161" t="s">
        <v>13</v>
      </c>
      <c r="O54" s="184" t="s">
        <v>14</v>
      </c>
      <c r="P54" s="3" t="s">
        <v>13</v>
      </c>
      <c r="Q54" s="3" t="s">
        <v>13</v>
      </c>
      <c r="R54" s="1"/>
    </row>
    <row r="55" spans="2:18" ht="30" customHeight="1">
      <c r="B55" s="260" t="s">
        <v>167</v>
      </c>
      <c r="C55" s="134" t="s">
        <v>150</v>
      </c>
      <c r="D55" s="185">
        <v>773</v>
      </c>
      <c r="E55" s="142">
        <v>0.4140332083556508</v>
      </c>
      <c r="F55" s="143">
        <v>775.74338712</v>
      </c>
      <c r="G55" s="168">
        <v>0.4305427782888684</v>
      </c>
      <c r="H55" s="162">
        <v>650</v>
      </c>
      <c r="I55" s="142">
        <v>0.34815211569362614</v>
      </c>
      <c r="J55" s="143">
        <v>609.98625312</v>
      </c>
      <c r="K55" s="142">
        <v>0.33854645814167433</v>
      </c>
      <c r="L55" s="185">
        <v>444</v>
      </c>
      <c r="M55" s="142">
        <v>0.2378146759507231</v>
      </c>
      <c r="N55" s="143">
        <v>416.05040634</v>
      </c>
      <c r="O55" s="168">
        <v>0.2309107635694572</v>
      </c>
      <c r="P55" s="162">
        <v>1867</v>
      </c>
      <c r="Q55" s="143">
        <v>1801.78004658</v>
      </c>
      <c r="R55" s="164"/>
    </row>
    <row r="56" spans="2:18" ht="30">
      <c r="B56" s="237"/>
      <c r="C56" s="135" t="s">
        <v>151</v>
      </c>
      <c r="D56" s="169">
        <v>237</v>
      </c>
      <c r="E56" s="128">
        <v>0.5642857142857143</v>
      </c>
      <c r="F56" s="129">
        <v>279.85329457</v>
      </c>
      <c r="G56" s="170">
        <v>0.5529475982532751</v>
      </c>
      <c r="H56" s="130">
        <v>133</v>
      </c>
      <c r="I56" s="128">
        <v>0.31666666666666665</v>
      </c>
      <c r="J56" s="129">
        <v>164.92834833</v>
      </c>
      <c r="K56" s="128">
        <v>0.32587336244541487</v>
      </c>
      <c r="L56" s="169">
        <v>50</v>
      </c>
      <c r="M56" s="128">
        <v>0.11904761904761904</v>
      </c>
      <c r="N56" s="129">
        <v>61.33013958</v>
      </c>
      <c r="O56" s="170">
        <v>0.12117903930131005</v>
      </c>
      <c r="P56" s="130">
        <v>420</v>
      </c>
      <c r="Q56" s="129">
        <v>506.11178248</v>
      </c>
      <c r="R56" s="164"/>
    </row>
    <row r="57" spans="2:18" ht="30">
      <c r="B57" s="237"/>
      <c r="C57" s="136" t="s">
        <v>152</v>
      </c>
      <c r="D57" s="171">
        <v>144</v>
      </c>
      <c r="E57" s="116">
        <v>0.4311377245508982</v>
      </c>
      <c r="F57" s="117">
        <v>197.52725134999997</v>
      </c>
      <c r="G57" s="172">
        <v>0.4341226472374013</v>
      </c>
      <c r="H57" s="123">
        <v>121</v>
      </c>
      <c r="I57" s="116">
        <v>0.36227544910179643</v>
      </c>
      <c r="J57" s="117">
        <v>164.37582454999998</v>
      </c>
      <c r="K57" s="116">
        <v>0.36126290224650875</v>
      </c>
      <c r="L57" s="171">
        <v>69</v>
      </c>
      <c r="M57" s="116">
        <v>0.20658682634730538</v>
      </c>
      <c r="N57" s="117">
        <v>93.10025693</v>
      </c>
      <c r="O57" s="172">
        <v>0.20461445051608987</v>
      </c>
      <c r="P57" s="123">
        <v>334</v>
      </c>
      <c r="Q57" s="117">
        <v>455.00333283</v>
      </c>
      <c r="R57" s="164"/>
    </row>
    <row r="58" spans="2:18" ht="30" customHeight="1">
      <c r="B58" s="238"/>
      <c r="C58" s="152" t="s">
        <v>3</v>
      </c>
      <c r="D58" s="173">
        <v>1154</v>
      </c>
      <c r="E58" s="154">
        <v>0.4402899656619611</v>
      </c>
      <c r="F58" s="155">
        <v>1252.84767115</v>
      </c>
      <c r="G58" s="174">
        <v>0.45349999999999996</v>
      </c>
      <c r="H58" s="153">
        <v>904</v>
      </c>
      <c r="I58" s="154">
        <v>0.34490652422739415</v>
      </c>
      <c r="J58" s="155">
        <v>939.290426</v>
      </c>
      <c r="K58" s="154">
        <v>0.33999999999999997</v>
      </c>
      <c r="L58" s="173">
        <v>563</v>
      </c>
      <c r="M58" s="154">
        <v>0.2148035101106448</v>
      </c>
      <c r="N58" s="155">
        <v>570.4808028499999</v>
      </c>
      <c r="O58" s="174">
        <v>0.20649999999999993</v>
      </c>
      <c r="P58" s="153">
        <v>2621</v>
      </c>
      <c r="Q58" s="155">
        <v>2762.6189000000004</v>
      </c>
      <c r="R58" s="1"/>
    </row>
    <row r="59" spans="2:18" ht="30" customHeight="1">
      <c r="B59" s="236" t="s">
        <v>168</v>
      </c>
      <c r="C59" s="156" t="s">
        <v>150</v>
      </c>
      <c r="D59" s="186">
        <v>1270</v>
      </c>
      <c r="E59" s="121">
        <v>0.6802356722013926</v>
      </c>
      <c r="F59" s="122">
        <v>1199.80538827</v>
      </c>
      <c r="G59" s="176">
        <v>0.6657979457304921</v>
      </c>
      <c r="H59" s="120">
        <v>394</v>
      </c>
      <c r="I59" s="121">
        <v>0.2110337439742903</v>
      </c>
      <c r="J59" s="122">
        <v>396.98833592999995</v>
      </c>
      <c r="K59" s="121">
        <v>0.2202974091675609</v>
      </c>
      <c r="L59" s="186">
        <v>203</v>
      </c>
      <c r="M59" s="121">
        <v>0.10873058382431709</v>
      </c>
      <c r="N59" s="122">
        <v>205.26258427000002</v>
      </c>
      <c r="O59" s="176">
        <v>0.11390464510194696</v>
      </c>
      <c r="P59" s="120">
        <v>1867</v>
      </c>
      <c r="Q59" s="122">
        <v>1802.05630847</v>
      </c>
      <c r="R59" s="1"/>
    </row>
    <row r="60" spans="2:18" ht="30">
      <c r="B60" s="237"/>
      <c r="C60" s="135" t="s">
        <v>151</v>
      </c>
      <c r="D60" s="169">
        <v>263</v>
      </c>
      <c r="E60" s="128">
        <v>0.6261904761904762</v>
      </c>
      <c r="F60" s="129">
        <v>289.24619883</v>
      </c>
      <c r="G60" s="170">
        <v>0.5715065502183406</v>
      </c>
      <c r="H60" s="130">
        <v>116</v>
      </c>
      <c r="I60" s="128">
        <v>0.2761904761904762</v>
      </c>
      <c r="J60" s="129">
        <v>159.95563431</v>
      </c>
      <c r="K60" s="128">
        <v>0.3160480349344978</v>
      </c>
      <c r="L60" s="169">
        <v>41</v>
      </c>
      <c r="M60" s="128">
        <v>0.09761904761904762</v>
      </c>
      <c r="N60" s="129">
        <v>56.90994934</v>
      </c>
      <c r="O60" s="170">
        <v>0.11244541484716157</v>
      </c>
      <c r="P60" s="130">
        <v>420</v>
      </c>
      <c r="Q60" s="129">
        <v>506.11178248</v>
      </c>
      <c r="R60" s="1"/>
    </row>
    <row r="61" spans="2:18" ht="30">
      <c r="B61" s="237"/>
      <c r="C61" s="136" t="s">
        <v>152</v>
      </c>
      <c r="D61" s="171">
        <v>157</v>
      </c>
      <c r="E61" s="116">
        <v>0.47005988023952094</v>
      </c>
      <c r="F61" s="117">
        <v>188.13434708999998</v>
      </c>
      <c r="G61" s="172">
        <v>0.413730255164034</v>
      </c>
      <c r="H61" s="123">
        <v>122</v>
      </c>
      <c r="I61" s="116">
        <v>0.3652694610778443</v>
      </c>
      <c r="J61" s="117">
        <v>188.41060897999998</v>
      </c>
      <c r="K61" s="116">
        <v>0.4143377885783718</v>
      </c>
      <c r="L61" s="171">
        <v>55</v>
      </c>
      <c r="M61" s="116">
        <v>0.16467065868263472</v>
      </c>
      <c r="N61" s="117">
        <v>78.18211486999999</v>
      </c>
      <c r="O61" s="172">
        <v>0.17193195625759417</v>
      </c>
      <c r="P61" s="123">
        <v>334</v>
      </c>
      <c r="Q61" s="117">
        <v>454.72707094</v>
      </c>
      <c r="R61" s="1"/>
    </row>
    <row r="62" spans="2:18" ht="30" customHeight="1">
      <c r="B62" s="238"/>
      <c r="C62" s="152" t="s">
        <v>3</v>
      </c>
      <c r="D62" s="173">
        <v>1690</v>
      </c>
      <c r="E62" s="154">
        <v>0.6447920640976726</v>
      </c>
      <c r="F62" s="155">
        <v>1677.18593419</v>
      </c>
      <c r="G62" s="174">
        <v>0.607039296070393</v>
      </c>
      <c r="H62" s="153">
        <v>632</v>
      </c>
      <c r="I62" s="154">
        <v>0.24112933994658528</v>
      </c>
      <c r="J62" s="155">
        <v>745.3545792199999</v>
      </c>
      <c r="K62" s="154">
        <v>0.26977302269773024</v>
      </c>
      <c r="L62" s="173">
        <v>299</v>
      </c>
      <c r="M62" s="154">
        <v>0.11407859595574209</v>
      </c>
      <c r="N62" s="155">
        <v>340.35464848</v>
      </c>
      <c r="O62" s="174">
        <v>0.12318768123187682</v>
      </c>
      <c r="P62" s="153">
        <v>2621</v>
      </c>
      <c r="Q62" s="155">
        <v>2762.8951618899996</v>
      </c>
      <c r="R62" s="1"/>
    </row>
    <row r="63" spans="2:18" ht="30" customHeight="1">
      <c r="B63" s="236" t="s">
        <v>169</v>
      </c>
      <c r="C63" s="156" t="s">
        <v>150</v>
      </c>
      <c r="D63" s="186">
        <v>1083</v>
      </c>
      <c r="E63" s="121">
        <v>0.580074986609534</v>
      </c>
      <c r="F63" s="122">
        <v>988.7413043099999</v>
      </c>
      <c r="G63" s="176">
        <v>0.5487580496780129</v>
      </c>
      <c r="H63" s="120">
        <v>477</v>
      </c>
      <c r="I63" s="121">
        <v>0.25549009105516873</v>
      </c>
      <c r="J63" s="122">
        <v>496.16635444</v>
      </c>
      <c r="K63" s="121">
        <v>0.27537565164060107</v>
      </c>
      <c r="L63" s="186">
        <v>307</v>
      </c>
      <c r="M63" s="121">
        <v>0.16443492233529727</v>
      </c>
      <c r="N63" s="122">
        <v>316.87238783</v>
      </c>
      <c r="O63" s="176">
        <v>0.1758662986813861</v>
      </c>
      <c r="P63" s="120">
        <v>1867</v>
      </c>
      <c r="Q63" s="122">
        <v>1801.7800465799999</v>
      </c>
      <c r="R63" s="1"/>
    </row>
    <row r="64" spans="2:18" ht="30">
      <c r="B64" s="237"/>
      <c r="C64" s="135" t="s">
        <v>151</v>
      </c>
      <c r="D64" s="169">
        <v>179</v>
      </c>
      <c r="E64" s="128">
        <v>0.4261904761904762</v>
      </c>
      <c r="F64" s="129">
        <v>197.52725134999997</v>
      </c>
      <c r="G64" s="170">
        <v>0.3902838427947598</v>
      </c>
      <c r="H64" s="130">
        <v>154</v>
      </c>
      <c r="I64" s="128">
        <v>0.36666666666666664</v>
      </c>
      <c r="J64" s="129">
        <v>197.80351324</v>
      </c>
      <c r="K64" s="128">
        <v>0.3908296943231442</v>
      </c>
      <c r="L64" s="169">
        <v>87</v>
      </c>
      <c r="M64" s="128">
        <v>0.20714285714285716</v>
      </c>
      <c r="N64" s="129">
        <v>110.78101788999999</v>
      </c>
      <c r="O64" s="170">
        <v>0.21888646288209607</v>
      </c>
      <c r="P64" s="130">
        <v>420</v>
      </c>
      <c r="Q64" s="129">
        <v>506.11178247999993</v>
      </c>
      <c r="R64" s="1"/>
    </row>
    <row r="65" spans="2:18" ht="30">
      <c r="B65" s="237"/>
      <c r="C65" s="136" t="s">
        <v>152</v>
      </c>
      <c r="D65" s="171">
        <v>104</v>
      </c>
      <c r="E65" s="116">
        <v>0.31137724550898205</v>
      </c>
      <c r="F65" s="117">
        <v>119.89766026</v>
      </c>
      <c r="G65" s="172">
        <v>0.26366950182260024</v>
      </c>
      <c r="H65" s="123">
        <v>130</v>
      </c>
      <c r="I65" s="116">
        <v>0.38922155688622756</v>
      </c>
      <c r="J65" s="117">
        <v>205.53884616</v>
      </c>
      <c r="K65" s="116">
        <v>0.45200486026731473</v>
      </c>
      <c r="L65" s="171">
        <v>100</v>
      </c>
      <c r="M65" s="116">
        <v>0.2994011976047904</v>
      </c>
      <c r="N65" s="117">
        <v>129.29056452</v>
      </c>
      <c r="O65" s="172">
        <v>0.2843256379100851</v>
      </c>
      <c r="P65" s="123">
        <v>334</v>
      </c>
      <c r="Q65" s="117">
        <v>454.72707094</v>
      </c>
      <c r="R65" s="1"/>
    </row>
    <row r="66" spans="2:18" ht="30" customHeight="1">
      <c r="B66" s="238"/>
      <c r="C66" s="152" t="s">
        <v>3</v>
      </c>
      <c r="D66" s="173">
        <v>1366</v>
      </c>
      <c r="E66" s="154">
        <v>0.5211751239984739</v>
      </c>
      <c r="F66" s="155">
        <v>1306.16621592</v>
      </c>
      <c r="G66" s="174">
        <v>0.4728</v>
      </c>
      <c r="H66" s="153">
        <v>761</v>
      </c>
      <c r="I66" s="154">
        <v>0.2903471957268218</v>
      </c>
      <c r="J66" s="155">
        <v>899.5087138399999</v>
      </c>
      <c r="K66" s="154">
        <v>0.3256</v>
      </c>
      <c r="L66" s="173">
        <v>494</v>
      </c>
      <c r="M66" s="154">
        <v>0.18847768027470432</v>
      </c>
      <c r="N66" s="155">
        <v>556.94397024</v>
      </c>
      <c r="O66" s="174">
        <v>0.2016</v>
      </c>
      <c r="P66" s="153">
        <v>2621</v>
      </c>
      <c r="Q66" s="155">
        <v>2762.6189</v>
      </c>
      <c r="R66" s="1"/>
    </row>
    <row r="67" spans="2:18" ht="30" customHeight="1">
      <c r="B67" s="237" t="s">
        <v>142</v>
      </c>
      <c r="C67" s="137" t="s">
        <v>150</v>
      </c>
      <c r="D67" s="171">
        <v>496</v>
      </c>
      <c r="E67" s="116">
        <v>0.2656668452062132</v>
      </c>
      <c r="F67" s="117">
        <v>483.45830749999993</v>
      </c>
      <c r="G67" s="172">
        <v>0.26832260042931616</v>
      </c>
      <c r="H67" s="123">
        <v>688</v>
      </c>
      <c r="I67" s="116">
        <v>0.36850562399571507</v>
      </c>
      <c r="J67" s="117">
        <v>651.9780604</v>
      </c>
      <c r="K67" s="116">
        <v>0.36185219257896356</v>
      </c>
      <c r="L67" s="171">
        <v>683</v>
      </c>
      <c r="M67" s="116">
        <v>0.3658275307980718</v>
      </c>
      <c r="N67" s="117">
        <v>666.3436786799999</v>
      </c>
      <c r="O67" s="172">
        <v>0.3698252069917204</v>
      </c>
      <c r="P67" s="123">
        <v>1867</v>
      </c>
      <c r="Q67" s="117">
        <v>1801.7800465799996</v>
      </c>
      <c r="R67" s="1"/>
    </row>
    <row r="68" spans="2:18" ht="30">
      <c r="B68" s="237"/>
      <c r="C68" s="135" t="s">
        <v>151</v>
      </c>
      <c r="D68" s="169">
        <v>119</v>
      </c>
      <c r="E68" s="128">
        <v>0.2833333333333333</v>
      </c>
      <c r="F68" s="129">
        <v>158.29806297</v>
      </c>
      <c r="G68" s="170">
        <v>0.3129437465865647</v>
      </c>
      <c r="H68" s="130">
        <v>154</v>
      </c>
      <c r="I68" s="128">
        <v>0.36666666666666664</v>
      </c>
      <c r="J68" s="129">
        <v>174.0449907</v>
      </c>
      <c r="K68" s="128">
        <v>0.3440742763517204</v>
      </c>
      <c r="L68" s="169">
        <v>147</v>
      </c>
      <c r="M68" s="128">
        <v>0.35</v>
      </c>
      <c r="N68" s="129">
        <v>173.49246691999997</v>
      </c>
      <c r="O68" s="170">
        <v>0.34298197706171485</v>
      </c>
      <c r="P68" s="130">
        <v>420</v>
      </c>
      <c r="Q68" s="129">
        <v>505.83552059</v>
      </c>
      <c r="R68" s="1"/>
    </row>
    <row r="69" spans="2:18" ht="30">
      <c r="B69" s="237"/>
      <c r="C69" s="136" t="s">
        <v>152</v>
      </c>
      <c r="D69" s="171">
        <v>65</v>
      </c>
      <c r="E69" s="116">
        <v>0.19461077844311378</v>
      </c>
      <c r="F69" s="117">
        <v>89.50885235999999</v>
      </c>
      <c r="G69" s="172">
        <v>0.1968408262454435</v>
      </c>
      <c r="H69" s="123">
        <v>135</v>
      </c>
      <c r="I69" s="116">
        <v>0.4041916167664671</v>
      </c>
      <c r="J69" s="117">
        <v>180.95153795000002</v>
      </c>
      <c r="K69" s="116">
        <v>0.39793438639125156</v>
      </c>
      <c r="L69" s="171">
        <v>134</v>
      </c>
      <c r="M69" s="116">
        <v>0.40119760479041916</v>
      </c>
      <c r="N69" s="117">
        <v>184.26668063</v>
      </c>
      <c r="O69" s="172">
        <v>0.405224787363305</v>
      </c>
      <c r="P69" s="123">
        <v>334</v>
      </c>
      <c r="Q69" s="117">
        <v>454.72707094</v>
      </c>
      <c r="R69" s="1"/>
    </row>
    <row r="70" spans="2:18" ht="30" customHeight="1" thickBot="1">
      <c r="B70" s="261"/>
      <c r="C70" s="150" t="s">
        <v>3</v>
      </c>
      <c r="D70" s="181">
        <v>680</v>
      </c>
      <c r="E70" s="147">
        <v>0.2594429607020221</v>
      </c>
      <c r="F70" s="148">
        <v>731.26522283</v>
      </c>
      <c r="G70" s="180">
        <v>0.2647</v>
      </c>
      <c r="H70" s="149">
        <v>977</v>
      </c>
      <c r="I70" s="147">
        <v>0.3727584891262877</v>
      </c>
      <c r="J70" s="148">
        <v>1006.97458905</v>
      </c>
      <c r="K70" s="147">
        <v>0.3645</v>
      </c>
      <c r="L70" s="181">
        <v>964</v>
      </c>
      <c r="M70" s="147">
        <v>0.3677985501716902</v>
      </c>
      <c r="N70" s="148">
        <v>1024.37908812</v>
      </c>
      <c r="O70" s="180">
        <v>0.3708</v>
      </c>
      <c r="P70" s="149">
        <v>2621</v>
      </c>
      <c r="Q70" s="148">
        <v>2762.6189</v>
      </c>
      <c r="R70" s="1"/>
    </row>
    <row r="71" spans="2:18" ht="15.75" thickTop="1">
      <c r="B71" s="268" t="s">
        <v>156</v>
      </c>
      <c r="C71" s="268"/>
      <c r="D71" s="1"/>
      <c r="E71" s="1"/>
      <c r="F71" s="1"/>
      <c r="R71" s="1"/>
    </row>
    <row r="72" spans="2:18" ht="15">
      <c r="B72" s="1"/>
      <c r="D72" s="1"/>
      <c r="E72" s="1"/>
      <c r="F72" s="1"/>
      <c r="R72" s="1"/>
    </row>
    <row r="73" spans="5:6" ht="15">
      <c r="E73" s="1"/>
      <c r="F73" s="1"/>
    </row>
    <row r="74" spans="2:21" ht="15">
      <c r="B74" s="250" t="s">
        <v>205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</row>
    <row r="75" spans="2:21" ht="15.75" thickBot="1">
      <c r="B75" s="254" t="s">
        <v>143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</row>
    <row r="76" spans="2:21" ht="15.75" thickTop="1">
      <c r="B76" s="274"/>
      <c r="C76" s="106"/>
      <c r="D76" s="285" t="s">
        <v>99</v>
      </c>
      <c r="E76" s="277"/>
      <c r="F76" s="277"/>
      <c r="G76" s="286"/>
      <c r="H76" s="285" t="s">
        <v>158</v>
      </c>
      <c r="I76" s="277"/>
      <c r="J76" s="277"/>
      <c r="K76" s="286"/>
      <c r="L76" s="277" t="s">
        <v>157</v>
      </c>
      <c r="M76" s="277"/>
      <c r="N76" s="277"/>
      <c r="O76" s="277"/>
      <c r="P76" s="279" t="s">
        <v>159</v>
      </c>
      <c r="Q76" s="280"/>
      <c r="R76" s="280"/>
      <c r="S76" s="281"/>
      <c r="T76" s="277" t="s">
        <v>3</v>
      </c>
      <c r="U76" s="277"/>
    </row>
    <row r="77" spans="2:21" ht="15">
      <c r="B77" s="275"/>
      <c r="C77" s="111"/>
      <c r="D77" s="287"/>
      <c r="E77" s="278"/>
      <c r="F77" s="278"/>
      <c r="G77" s="288"/>
      <c r="H77" s="287"/>
      <c r="I77" s="278"/>
      <c r="J77" s="278"/>
      <c r="K77" s="288"/>
      <c r="L77" s="278"/>
      <c r="M77" s="278"/>
      <c r="N77" s="278"/>
      <c r="O77" s="278"/>
      <c r="P77" s="282"/>
      <c r="Q77" s="283"/>
      <c r="R77" s="283"/>
      <c r="S77" s="284"/>
      <c r="T77" s="278"/>
      <c r="U77" s="278"/>
    </row>
    <row r="78" spans="2:21" ht="15">
      <c r="B78" s="275"/>
      <c r="C78" s="111"/>
      <c r="D78" s="266" t="s">
        <v>44</v>
      </c>
      <c r="E78" s="265"/>
      <c r="F78" s="265" t="s">
        <v>45</v>
      </c>
      <c r="G78" s="267"/>
      <c r="H78" s="266" t="s">
        <v>44</v>
      </c>
      <c r="I78" s="265"/>
      <c r="J78" s="265" t="s">
        <v>45</v>
      </c>
      <c r="K78" s="267"/>
      <c r="L78" s="265" t="s">
        <v>44</v>
      </c>
      <c r="M78" s="265"/>
      <c r="N78" s="265" t="s">
        <v>45</v>
      </c>
      <c r="O78" s="265"/>
      <c r="P78" s="266" t="s">
        <v>44</v>
      </c>
      <c r="Q78" s="265"/>
      <c r="R78" s="265" t="s">
        <v>45</v>
      </c>
      <c r="S78" s="267"/>
      <c r="T78" s="141" t="s">
        <v>44</v>
      </c>
      <c r="U78" s="141" t="s">
        <v>45</v>
      </c>
    </row>
    <row r="79" spans="2:21" ht="15.75" thickBot="1">
      <c r="B79" s="276"/>
      <c r="C79" s="107"/>
      <c r="D79" s="165" t="s">
        <v>13</v>
      </c>
      <c r="E79" s="140" t="s">
        <v>14</v>
      </c>
      <c r="F79" s="140" t="s">
        <v>13</v>
      </c>
      <c r="G79" s="166" t="s">
        <v>14</v>
      </c>
      <c r="H79" s="165" t="s">
        <v>13</v>
      </c>
      <c r="I79" s="140" t="s">
        <v>14</v>
      </c>
      <c r="J79" s="140" t="s">
        <v>13</v>
      </c>
      <c r="K79" s="166" t="s">
        <v>14</v>
      </c>
      <c r="L79" s="50" t="s">
        <v>13</v>
      </c>
      <c r="M79" s="50" t="s">
        <v>14</v>
      </c>
      <c r="N79" s="50" t="s">
        <v>13</v>
      </c>
      <c r="O79" s="50" t="s">
        <v>14</v>
      </c>
      <c r="P79" s="165" t="s">
        <v>13</v>
      </c>
      <c r="Q79" s="140" t="s">
        <v>14</v>
      </c>
      <c r="R79" s="140" t="s">
        <v>13</v>
      </c>
      <c r="S79" s="166" t="s">
        <v>14</v>
      </c>
      <c r="T79" s="50" t="s">
        <v>13</v>
      </c>
      <c r="U79" s="50" t="s">
        <v>13</v>
      </c>
    </row>
    <row r="80" spans="2:21" ht="30" customHeight="1">
      <c r="B80" s="260" t="s">
        <v>153</v>
      </c>
      <c r="C80" s="134" t="s">
        <v>150</v>
      </c>
      <c r="D80" s="167">
        <v>3305</v>
      </c>
      <c r="E80" s="142">
        <f>D80/$T$80</f>
        <v>0.8035497203987357</v>
      </c>
      <c r="F80" s="143">
        <v>2989.30780092</v>
      </c>
      <c r="G80" s="168">
        <f>F80/$U$80</f>
        <v>0.7915961646926114</v>
      </c>
      <c r="H80" s="167">
        <v>521</v>
      </c>
      <c r="I80" s="142">
        <f>H80/$T$80</f>
        <v>0.12667152929734987</v>
      </c>
      <c r="J80" s="143">
        <v>496.79803673999993</v>
      </c>
      <c r="K80" s="168">
        <f>J80/$U$80</f>
        <v>0.13155668358714043</v>
      </c>
      <c r="L80" s="151">
        <v>156</v>
      </c>
      <c r="M80" s="142">
        <f>L80/$T$80</f>
        <v>0.03792851932895697</v>
      </c>
      <c r="N80" s="143">
        <v>158.14471266</v>
      </c>
      <c r="O80" s="142">
        <f>N80/$U$80</f>
        <v>0.041878172588832495</v>
      </c>
      <c r="P80" s="167">
        <v>131</v>
      </c>
      <c r="Q80" s="142">
        <f>P80/$T$80</f>
        <v>0.031850230974957455</v>
      </c>
      <c r="R80" s="143">
        <v>132.05349744</v>
      </c>
      <c r="S80" s="168">
        <f>R80/$U$80</f>
        <v>0.03496897913141568</v>
      </c>
      <c r="T80" s="151">
        <v>4113</v>
      </c>
      <c r="U80" s="143">
        <v>3776.30404776</v>
      </c>
    </row>
    <row r="81" spans="2:21" ht="30">
      <c r="B81" s="237"/>
      <c r="C81" s="135" t="s">
        <v>151</v>
      </c>
      <c r="D81" s="169">
        <v>602</v>
      </c>
      <c r="E81" s="128">
        <f>D81/$T$81</f>
        <v>0.7413793103448276</v>
      </c>
      <c r="F81" s="129">
        <v>720.43702434</v>
      </c>
      <c r="G81" s="170">
        <f>F81/$U$81</f>
        <v>0.7365269461077845</v>
      </c>
      <c r="H81" s="169">
        <v>133</v>
      </c>
      <c r="I81" s="128">
        <f>H81/$T$81</f>
        <v>0.16379310344827586</v>
      </c>
      <c r="J81" s="129">
        <v>161.87202912</v>
      </c>
      <c r="K81" s="170">
        <f>J81/$U$81</f>
        <v>0.16548720740337508</v>
      </c>
      <c r="L81" s="130">
        <v>44</v>
      </c>
      <c r="M81" s="128">
        <f>L81/$T$81</f>
        <v>0.054187192118226604</v>
      </c>
      <c r="N81" s="129">
        <v>61.76695847999999</v>
      </c>
      <c r="O81" s="128">
        <f>N81/$U$81</f>
        <v>0.06314643440391943</v>
      </c>
      <c r="P81" s="169">
        <v>33</v>
      </c>
      <c r="Q81" s="128">
        <f>P81/$T$81</f>
        <v>0.04064039408866995</v>
      </c>
      <c r="R81" s="129">
        <v>34.07832192</v>
      </c>
      <c r="S81" s="170">
        <f>R81/$U$81</f>
        <v>0.03483941208492107</v>
      </c>
      <c r="T81" s="130">
        <v>812</v>
      </c>
      <c r="U81" s="129">
        <v>978.15433386</v>
      </c>
    </row>
    <row r="82" spans="2:21" ht="30">
      <c r="B82" s="237"/>
      <c r="C82" s="136" t="s">
        <v>152</v>
      </c>
      <c r="D82" s="171">
        <v>244</v>
      </c>
      <c r="E82" s="116">
        <f>D82/$T$82</f>
        <v>0.5583524027459954</v>
      </c>
      <c r="F82" s="117">
        <v>312.56210886</v>
      </c>
      <c r="G82" s="172">
        <f>F82/$U$82</f>
        <v>0.5480859010270775</v>
      </c>
      <c r="H82" s="171">
        <v>118</v>
      </c>
      <c r="I82" s="116">
        <f>H82/$T$82</f>
        <v>0.2700228832951945</v>
      </c>
      <c r="J82" s="117">
        <v>163.46945046000002</v>
      </c>
      <c r="K82" s="172">
        <f>J82/$U$82</f>
        <v>0.2866479925303455</v>
      </c>
      <c r="L82" s="123">
        <v>40</v>
      </c>
      <c r="M82" s="116">
        <f>L82/$T$82</f>
        <v>0.09153318077803203</v>
      </c>
      <c r="N82" s="117">
        <v>47.39016642</v>
      </c>
      <c r="O82" s="116">
        <f>N82/$U$82</f>
        <v>0.08309990662931839</v>
      </c>
      <c r="P82" s="171">
        <v>35</v>
      </c>
      <c r="Q82" s="116">
        <f>P82/$T$82</f>
        <v>0.08009153318077804</v>
      </c>
      <c r="R82" s="117">
        <v>46.85769264</v>
      </c>
      <c r="S82" s="172">
        <f>R82/$U$82</f>
        <v>0.08216619981325864</v>
      </c>
      <c r="T82" s="123">
        <v>437</v>
      </c>
      <c r="U82" s="117">
        <v>570.27941838</v>
      </c>
    </row>
    <row r="83" spans="2:21" ht="30" customHeight="1">
      <c r="B83" s="238"/>
      <c r="C83" s="152" t="s">
        <v>3</v>
      </c>
      <c r="D83" s="173">
        <v>4151</v>
      </c>
      <c r="E83" s="154">
        <f>D83/$T$83</f>
        <v>0.7741514360313316</v>
      </c>
      <c r="F83" s="155">
        <v>4022.30693412</v>
      </c>
      <c r="G83" s="174">
        <f>F83/$U$83</f>
        <v>0.7553244675532447</v>
      </c>
      <c r="H83" s="173">
        <v>772</v>
      </c>
      <c r="I83" s="154">
        <f>H83/$T$83</f>
        <v>0.14397612831033196</v>
      </c>
      <c r="J83" s="155">
        <v>822.6719901</v>
      </c>
      <c r="K83" s="174">
        <f>J83/$U$83</f>
        <v>0.15448455154484553</v>
      </c>
      <c r="L83" s="153">
        <v>240</v>
      </c>
      <c r="M83" s="154">
        <f>L83/$T$83</f>
        <v>0.04475941812756434</v>
      </c>
      <c r="N83" s="155">
        <v>267.30183756</v>
      </c>
      <c r="O83" s="154">
        <f>N83/$U$83</f>
        <v>0.05019498050194981</v>
      </c>
      <c r="P83" s="173">
        <v>199</v>
      </c>
      <c r="Q83" s="154">
        <f>P83/$T$83</f>
        <v>0.0371130175307721</v>
      </c>
      <c r="R83" s="155">
        <v>212.989512</v>
      </c>
      <c r="S83" s="174">
        <f>R83/$U$83</f>
        <v>0.03999600039996</v>
      </c>
      <c r="T83" s="153">
        <v>5362</v>
      </c>
      <c r="U83" s="155">
        <v>5325.27027378</v>
      </c>
    </row>
    <row r="84" spans="2:21" ht="30" customHeight="1">
      <c r="B84" s="236" t="s">
        <v>154</v>
      </c>
      <c r="C84" s="156" t="s">
        <v>150</v>
      </c>
      <c r="D84" s="175">
        <v>3036</v>
      </c>
      <c r="E84" s="121">
        <f>D84/$T$84</f>
        <v>0.738147337709701</v>
      </c>
      <c r="F84" s="122">
        <v>2774.1883938</v>
      </c>
      <c r="G84" s="176">
        <f>F84/$U$84</f>
        <v>0.7346305696559503</v>
      </c>
      <c r="H84" s="175">
        <v>680</v>
      </c>
      <c r="I84" s="121">
        <f>H84/$T$84</f>
        <v>0.16532944322878676</v>
      </c>
      <c r="J84" s="122">
        <v>613.9422683399999</v>
      </c>
      <c r="K84" s="176">
        <f>J84/$U$84</f>
        <v>0.16257755217146078</v>
      </c>
      <c r="L84" s="157">
        <v>187</v>
      </c>
      <c r="M84" s="121">
        <f>L84/$T$84</f>
        <v>0.04546559688791636</v>
      </c>
      <c r="N84" s="122">
        <v>193.28798214</v>
      </c>
      <c r="O84" s="121">
        <f>N84/$U$84</f>
        <v>0.051184433164128594</v>
      </c>
      <c r="P84" s="175">
        <v>210</v>
      </c>
      <c r="Q84" s="121">
        <f>P84/$T$84</f>
        <v>0.05105762217359591</v>
      </c>
      <c r="R84" s="122">
        <v>194.88540348</v>
      </c>
      <c r="S84" s="176">
        <f>R84/$U$84</f>
        <v>0.051607445008460234</v>
      </c>
      <c r="T84" s="157">
        <v>4113</v>
      </c>
      <c r="U84" s="122">
        <v>3776.3040477600002</v>
      </c>
    </row>
    <row r="85" spans="2:21" ht="30">
      <c r="B85" s="237"/>
      <c r="C85" s="135" t="s">
        <v>151</v>
      </c>
      <c r="D85" s="177">
        <v>556</v>
      </c>
      <c r="E85" s="128">
        <f>D85/$T$85</f>
        <v>0.6847290640394089</v>
      </c>
      <c r="F85" s="129">
        <v>661.33243476</v>
      </c>
      <c r="G85" s="170">
        <f>F85/$U$85</f>
        <v>0.6764705882352942</v>
      </c>
      <c r="H85" s="177">
        <v>162</v>
      </c>
      <c r="I85" s="128">
        <f>H85/$T$85</f>
        <v>0.19950738916256158</v>
      </c>
      <c r="J85" s="129">
        <v>207.13230041999998</v>
      </c>
      <c r="K85" s="170">
        <f>J85/$U$85</f>
        <v>0.21187363834422657</v>
      </c>
      <c r="L85" s="145">
        <v>54</v>
      </c>
      <c r="M85" s="128">
        <f>L85/$T$85</f>
        <v>0.0665024630541872</v>
      </c>
      <c r="N85" s="129">
        <v>67.62417006</v>
      </c>
      <c r="O85" s="128">
        <f>N85/$U$85</f>
        <v>0.06917211328976035</v>
      </c>
      <c r="P85" s="177">
        <v>40</v>
      </c>
      <c r="Q85" s="128">
        <f>P85/$T$85</f>
        <v>0.04926108374384237</v>
      </c>
      <c r="R85" s="129">
        <v>41.532954839999995</v>
      </c>
      <c r="S85" s="170">
        <f>R85/$U$85</f>
        <v>0.042483660130718956</v>
      </c>
      <c r="T85" s="145">
        <v>812</v>
      </c>
      <c r="U85" s="129">
        <v>977.6218600799999</v>
      </c>
    </row>
    <row r="86" spans="2:21" ht="30">
      <c r="B86" s="237"/>
      <c r="C86" s="136" t="s">
        <v>152</v>
      </c>
      <c r="D86" s="178">
        <v>203</v>
      </c>
      <c r="E86" s="116">
        <f>D86/$T$86</f>
        <v>0.4645308924485126</v>
      </c>
      <c r="F86" s="117">
        <v>238.01577965999996</v>
      </c>
      <c r="G86" s="172">
        <f>F86/$U$86</f>
        <v>0.4173669467787115</v>
      </c>
      <c r="H86" s="178">
        <v>126</v>
      </c>
      <c r="I86" s="116">
        <f>H86/$T$86</f>
        <v>0.28832951945080093</v>
      </c>
      <c r="J86" s="117">
        <v>179.97613764</v>
      </c>
      <c r="K86" s="172">
        <f>J86/$U$86</f>
        <v>0.315592903828198</v>
      </c>
      <c r="L86" s="144">
        <v>71</v>
      </c>
      <c r="M86" s="116">
        <f>L86/$T$86</f>
        <v>0.16247139588100687</v>
      </c>
      <c r="N86" s="117">
        <v>113.94938891999999</v>
      </c>
      <c r="O86" s="116">
        <f>N86/$U$86</f>
        <v>0.19981325863678806</v>
      </c>
      <c r="P86" s="178">
        <v>37</v>
      </c>
      <c r="Q86" s="116">
        <f>P86/$T$86</f>
        <v>0.08466819221967964</v>
      </c>
      <c r="R86" s="117">
        <v>38.33811216</v>
      </c>
      <c r="S86" s="172">
        <f>R86/$U$86</f>
        <v>0.06722689075630253</v>
      </c>
      <c r="T86" s="144">
        <v>437</v>
      </c>
      <c r="U86" s="117">
        <v>570.2794183799999</v>
      </c>
    </row>
    <row r="87" spans="2:21" ht="30" customHeight="1">
      <c r="B87" s="238"/>
      <c r="C87" s="152" t="s">
        <v>3</v>
      </c>
      <c r="D87" s="182">
        <v>3795</v>
      </c>
      <c r="E87" s="154">
        <f>D87/$T$87</f>
        <v>0.7077582991421112</v>
      </c>
      <c r="F87" s="155">
        <v>3673.53660822</v>
      </c>
      <c r="G87" s="174">
        <f>F87/$U$87</f>
        <v>0.6899000000000001</v>
      </c>
      <c r="H87" s="173">
        <v>968</v>
      </c>
      <c r="I87" s="154">
        <f>H87/$T$87</f>
        <v>0.18052965311450953</v>
      </c>
      <c r="J87" s="155">
        <v>1001.5831801799999</v>
      </c>
      <c r="K87" s="174">
        <f>J87/$U$87</f>
        <v>0.18810000000000002</v>
      </c>
      <c r="L87" s="153">
        <v>312</v>
      </c>
      <c r="M87" s="154">
        <f>L87/$T$87</f>
        <v>0.05818724356583364</v>
      </c>
      <c r="N87" s="155">
        <v>375.39401489999995</v>
      </c>
      <c r="O87" s="154">
        <f>N87/$U$87</f>
        <v>0.07050000000000001</v>
      </c>
      <c r="P87" s="173">
        <v>287</v>
      </c>
      <c r="Q87" s="154">
        <f>P87/$T$87</f>
        <v>0.05352480417754569</v>
      </c>
      <c r="R87" s="155">
        <v>274.2239967</v>
      </c>
      <c r="S87" s="174">
        <f>R87/$U$87</f>
        <v>0.051500000000000004</v>
      </c>
      <c r="T87" s="158">
        <v>5362</v>
      </c>
      <c r="U87" s="155">
        <v>5324.737799999999</v>
      </c>
    </row>
    <row r="88" spans="2:21" ht="30" customHeight="1">
      <c r="B88" s="237" t="s">
        <v>155</v>
      </c>
      <c r="C88" s="137" t="s">
        <v>150</v>
      </c>
      <c r="D88" s="178">
        <v>3707</v>
      </c>
      <c r="E88" s="116">
        <f>D88/$T$88</f>
        <v>0.9012885971310479</v>
      </c>
      <c r="F88" s="117">
        <v>3354.584814</v>
      </c>
      <c r="G88" s="172">
        <f>F88/$U$88</f>
        <v>0.8883248730964467</v>
      </c>
      <c r="H88" s="178">
        <v>209</v>
      </c>
      <c r="I88" s="116">
        <f>H88/$T$88</f>
        <v>0.05081449063943593</v>
      </c>
      <c r="J88" s="117">
        <v>214.05445956</v>
      </c>
      <c r="K88" s="172">
        <f>J88/$U$88</f>
        <v>0.05668358714043994</v>
      </c>
      <c r="L88" s="144">
        <v>95</v>
      </c>
      <c r="M88" s="116">
        <f>L88/$T$88</f>
        <v>0.023097495745198152</v>
      </c>
      <c r="N88" s="117">
        <v>101.70249197999999</v>
      </c>
      <c r="O88" s="116">
        <f>N88/$U$88</f>
        <v>0.026931754089114496</v>
      </c>
      <c r="P88" s="178">
        <v>102</v>
      </c>
      <c r="Q88" s="116">
        <f>P88/$T$88</f>
        <v>0.024799416484318017</v>
      </c>
      <c r="R88" s="117">
        <v>105.96228222</v>
      </c>
      <c r="S88" s="172">
        <f>R88/$U$88</f>
        <v>0.028059785673998874</v>
      </c>
      <c r="T88" s="144">
        <v>4113</v>
      </c>
      <c r="U88" s="117">
        <v>3776.30404776</v>
      </c>
    </row>
    <row r="89" spans="2:21" ht="30">
      <c r="B89" s="237"/>
      <c r="C89" s="135" t="s">
        <v>151</v>
      </c>
      <c r="D89" s="169">
        <v>672</v>
      </c>
      <c r="E89" s="128">
        <f>D89/$T$89</f>
        <v>0.8275862068965517</v>
      </c>
      <c r="F89" s="129">
        <v>783.26893038</v>
      </c>
      <c r="G89" s="170">
        <f>F89/$U$89</f>
        <v>0.80119825708061</v>
      </c>
      <c r="H89" s="169">
        <v>74</v>
      </c>
      <c r="I89" s="128">
        <f>H89/$T$89</f>
        <v>0.09113300492610837</v>
      </c>
      <c r="J89" s="129">
        <v>104.89733465999998</v>
      </c>
      <c r="K89" s="170">
        <f>J89/$U$89</f>
        <v>0.10729847494553375</v>
      </c>
      <c r="L89" s="130">
        <v>40</v>
      </c>
      <c r="M89" s="128">
        <f>L89/$T$89</f>
        <v>0.04926108374384237</v>
      </c>
      <c r="N89" s="129">
        <v>56.44222068</v>
      </c>
      <c r="O89" s="128">
        <f>N89/$U$89</f>
        <v>0.05773420479302832</v>
      </c>
      <c r="P89" s="169">
        <v>26</v>
      </c>
      <c r="Q89" s="128">
        <f>P89/$T$89</f>
        <v>0.03201970443349754</v>
      </c>
      <c r="R89" s="129">
        <v>33.01337436</v>
      </c>
      <c r="S89" s="170">
        <f>R89/$U$89</f>
        <v>0.03376906318082788</v>
      </c>
      <c r="T89" s="145">
        <v>812</v>
      </c>
      <c r="U89" s="129">
        <v>977.62186008</v>
      </c>
    </row>
    <row r="90" spans="2:21" ht="30">
      <c r="B90" s="237"/>
      <c r="C90" s="136" t="s">
        <v>152</v>
      </c>
      <c r="D90" s="171">
        <v>233</v>
      </c>
      <c r="E90" s="116">
        <f>D90/$T$90</f>
        <v>0.5331807780320366</v>
      </c>
      <c r="F90" s="117">
        <v>271.02915402</v>
      </c>
      <c r="G90" s="172">
        <f>F90/$U$90</f>
        <v>0.4752567693744165</v>
      </c>
      <c r="H90" s="171">
        <v>103</v>
      </c>
      <c r="I90" s="116">
        <f>H90/$T$90</f>
        <v>0.23569794050343248</v>
      </c>
      <c r="J90" s="117">
        <v>158.67718643999999</v>
      </c>
      <c r="K90" s="172">
        <f>J90/$U$90</f>
        <v>0.27824463118580767</v>
      </c>
      <c r="L90" s="123">
        <v>66</v>
      </c>
      <c r="M90" s="116">
        <f>L90/$T$90</f>
        <v>0.15102974828375287</v>
      </c>
      <c r="N90" s="117">
        <v>101.1700182</v>
      </c>
      <c r="O90" s="116">
        <f>N90/$U$90</f>
        <v>0.1774042950513539</v>
      </c>
      <c r="P90" s="171">
        <v>35</v>
      </c>
      <c r="Q90" s="116">
        <f>P90/$T$90</f>
        <v>0.08009153318077804</v>
      </c>
      <c r="R90" s="117">
        <v>39.40305972</v>
      </c>
      <c r="S90" s="172">
        <f>R90/$U$90</f>
        <v>0.06909430438842205</v>
      </c>
      <c r="T90" s="144">
        <v>437</v>
      </c>
      <c r="U90" s="117">
        <v>570.2794183799999</v>
      </c>
    </row>
    <row r="91" spans="2:21" ht="30" customHeight="1" thickBot="1">
      <c r="B91" s="261"/>
      <c r="C91" s="150" t="s">
        <v>3</v>
      </c>
      <c r="D91" s="179">
        <v>4612</v>
      </c>
      <c r="E91" s="147">
        <f>D91/$T$91</f>
        <v>0.8601268183513614</v>
      </c>
      <c r="F91" s="148">
        <v>4409.415372179999</v>
      </c>
      <c r="G91" s="180">
        <f>F91/$U$91</f>
        <v>0.8281000000000001</v>
      </c>
      <c r="H91" s="179">
        <v>386</v>
      </c>
      <c r="I91" s="147">
        <f>H91/$T$91</f>
        <v>0.07198806415516598</v>
      </c>
      <c r="J91" s="148">
        <v>477.62898066</v>
      </c>
      <c r="K91" s="180">
        <f>J91/$U$91</f>
        <v>0.08970000000000002</v>
      </c>
      <c r="L91" s="146">
        <v>201</v>
      </c>
      <c r="M91" s="147">
        <f>L91/$T$91</f>
        <v>0.037486012681835136</v>
      </c>
      <c r="N91" s="148">
        <v>259.31473086</v>
      </c>
      <c r="O91" s="147">
        <f>N91/$U$91</f>
        <v>0.04870000000000001</v>
      </c>
      <c r="P91" s="181">
        <v>163</v>
      </c>
      <c r="Q91" s="147">
        <f>P91/$T$91</f>
        <v>0.030399104811637448</v>
      </c>
      <c r="R91" s="148">
        <v>178.3787163</v>
      </c>
      <c r="S91" s="180">
        <f>R91/$U$91</f>
        <v>0.03350000000000001</v>
      </c>
      <c r="T91" s="149">
        <v>5362</v>
      </c>
      <c r="U91" s="148">
        <v>5324.737799999999</v>
      </c>
    </row>
    <row r="92" spans="2:13" ht="15.75" thickTop="1">
      <c r="B92" s="268" t="s">
        <v>156</v>
      </c>
      <c r="C92" s="268"/>
      <c r="M92" s="1"/>
    </row>
    <row r="93" ht="15">
      <c r="M93" s="1"/>
    </row>
    <row r="95" spans="2:3" ht="15">
      <c r="B95" s="99"/>
      <c r="C95" s="99"/>
    </row>
    <row r="97" ht="15">
      <c r="B97" s="1"/>
    </row>
    <row r="98" ht="15">
      <c r="B98" s="1"/>
    </row>
    <row r="103" spans="2:3" ht="15">
      <c r="B103" s="131"/>
      <c r="C103" s="131"/>
    </row>
    <row r="104" spans="2:3" ht="15">
      <c r="B104" s="131"/>
      <c r="C104" s="131"/>
    </row>
    <row r="105" spans="2:3" ht="15">
      <c r="B105" s="131"/>
      <c r="C105" s="131"/>
    </row>
    <row r="106" spans="2:3" ht="15">
      <c r="B106" s="132"/>
      <c r="C106" s="131"/>
    </row>
    <row r="107" spans="2:12" ht="15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</row>
    <row r="108" spans="2:12" ht="15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</row>
    <row r="109" spans="2:12" ht="15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</row>
    <row r="110" spans="2:12" ht="15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</row>
    <row r="111" spans="2:19" ht="15">
      <c r="B111" s="133"/>
      <c r="C111" s="133"/>
      <c r="D111" s="133"/>
      <c r="E111" s="133"/>
      <c r="G111" s="133"/>
      <c r="K111" s="133"/>
      <c r="L111" s="133"/>
      <c r="O111" s="133"/>
      <c r="S111" s="133"/>
    </row>
    <row r="114" spans="15:19" ht="15">
      <c r="O114" s="133"/>
      <c r="S114" s="133"/>
    </row>
  </sheetData>
  <mergeCells count="74">
    <mergeCell ref="B63:B66"/>
    <mergeCell ref="B67:B70"/>
    <mergeCell ref="D52:G52"/>
    <mergeCell ref="L78:M78"/>
    <mergeCell ref="P28:Q28"/>
    <mergeCell ref="H29:I29"/>
    <mergeCell ref="J29:K29"/>
    <mergeCell ref="L29:M29"/>
    <mergeCell ref="P76:S77"/>
    <mergeCell ref="L76:O77"/>
    <mergeCell ref="N29:O29"/>
    <mergeCell ref="B51:Q51"/>
    <mergeCell ref="B71:C71"/>
    <mergeCell ref="H76:K77"/>
    <mergeCell ref="D76:G77"/>
    <mergeCell ref="B47:C47"/>
    <mergeCell ref="F53:G53"/>
    <mergeCell ref="B55:B58"/>
    <mergeCell ref="B59:B62"/>
    <mergeCell ref="B39:B42"/>
    <mergeCell ref="B43:B46"/>
    <mergeCell ref="H28:K28"/>
    <mergeCell ref="L28:O28"/>
    <mergeCell ref="B84:B87"/>
    <mergeCell ref="B88:B91"/>
    <mergeCell ref="B75:U75"/>
    <mergeCell ref="B76:B79"/>
    <mergeCell ref="T76:U77"/>
    <mergeCell ref="B80:B83"/>
    <mergeCell ref="D78:E78"/>
    <mergeCell ref="N78:O78"/>
    <mergeCell ref="P78:Q78"/>
    <mergeCell ref="R78:S78"/>
    <mergeCell ref="F78:G78"/>
    <mergeCell ref="H78:I78"/>
    <mergeCell ref="J78:K78"/>
    <mergeCell ref="D53:E53"/>
    <mergeCell ref="B92:C92"/>
    <mergeCell ref="D4:G4"/>
    <mergeCell ref="H4:K4"/>
    <mergeCell ref="L4:O4"/>
    <mergeCell ref="P4:S4"/>
    <mergeCell ref="B19:B22"/>
    <mergeCell ref="B15:B18"/>
    <mergeCell ref="B11:B14"/>
    <mergeCell ref="B7:B10"/>
    <mergeCell ref="B23:C23"/>
    <mergeCell ref="C4:C6"/>
    <mergeCell ref="D29:E29"/>
    <mergeCell ref="F29:G29"/>
    <mergeCell ref="B31:B34"/>
    <mergeCell ref="B35:B38"/>
    <mergeCell ref="D28:G28"/>
    <mergeCell ref="J5:K5"/>
    <mergeCell ref="L5:M5"/>
    <mergeCell ref="N5:O5"/>
    <mergeCell ref="P5:Q5"/>
    <mergeCell ref="R5:S5"/>
    <mergeCell ref="B74:U74"/>
    <mergeCell ref="B50:Q50"/>
    <mergeCell ref="B26:Q26"/>
    <mergeCell ref="B27:Q27"/>
    <mergeCell ref="B3:U3"/>
    <mergeCell ref="H52:K52"/>
    <mergeCell ref="L52:O52"/>
    <mergeCell ref="P52:Q52"/>
    <mergeCell ref="H53:I53"/>
    <mergeCell ref="J53:K53"/>
    <mergeCell ref="L53:M53"/>
    <mergeCell ref="N53:O53"/>
    <mergeCell ref="T4:U4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2022-04-08T10:47:56Z</dcterms:created>
  <dcterms:modified xsi:type="dcterms:W3CDTF">2022-04-08T10:50:20Z</dcterms:modified>
  <cp:category/>
  <cp:version/>
  <cp:contentType/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